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очна форма" sheetId="1" r:id="rId1"/>
  </sheets>
  <definedNames>
    <definedName name="_xlnm.Print_Area" localSheetId="0">'Заочна форма'!$A$1:$V$114</definedName>
  </definedNames>
  <calcPr fullCalcOnLoad="1"/>
</workbook>
</file>

<file path=xl/sharedStrings.xml><?xml version="1.0" encoding="utf-8"?>
<sst xmlns="http://schemas.openxmlformats.org/spreadsheetml/2006/main" count="131" uniqueCount="60">
  <si>
    <t>Не з'явились</t>
  </si>
  <si>
    <t>Здали</t>
  </si>
  <si>
    <t>Одержали незадовільну оцінку</t>
  </si>
  <si>
    <t>одну</t>
  </si>
  <si>
    <t>дві</t>
  </si>
  <si>
    <t>три</t>
  </si>
  <si>
    <t>Переведено 
на наступний рік</t>
  </si>
  <si>
    <t>Всього</t>
  </si>
  <si>
    <t>1 курс</t>
  </si>
  <si>
    <t>Всього:</t>
  </si>
  <si>
    <t>2 курс</t>
  </si>
  <si>
    <t>3 курс</t>
  </si>
  <si>
    <t>4 курс</t>
  </si>
  <si>
    <t>УМАНСЬКИЙ ДЕРЖАВНИЙ ПЕДАГОГІЧНИЙ УНІВЕРСИТЕТ ІМЕНІ ПАВЛА ТИЧИНИ</t>
  </si>
  <si>
    <t>Семестр 1, 2</t>
  </si>
  <si>
    <t>Назва факультету</t>
  </si>
  <si>
    <t>Залишено на   другий рік</t>
  </si>
  <si>
    <t>В т.ч. в академічній відпустці</t>
  </si>
  <si>
    <t>Зобов'язані здавати екзамени (Гр. 2+Гр.3)</t>
  </si>
  <si>
    <t>Всього допущено до екзаменів</t>
  </si>
  <si>
    <t>Всього студентів на початок сесії</t>
  </si>
  <si>
    <t>по поважній
причині</t>
  </si>
  <si>
    <t>по неповажній причині</t>
  </si>
  <si>
    <t>по всіх предметах навч. плану (Гр.9,10,11,12)</t>
  </si>
  <si>
    <t>всього                         (сума Гр.14,15,16)</t>
  </si>
  <si>
    <t>в т.ч.умовно</t>
  </si>
  <si>
    <t>Відраховано по результатах перевідних екзаменів</t>
  </si>
  <si>
    <t>Абсолютна успішність
 (Гр.8/Гр.4)</t>
  </si>
  <si>
    <t>Якість навчання                (Гр. 9+ Гр. 10/ Гр. 5)</t>
  </si>
  <si>
    <t>тільки на відмінно</t>
  </si>
  <si>
    <t>на змішані оцінки</t>
  </si>
  <si>
    <t>тільки на задовільно</t>
  </si>
  <si>
    <t>тільки на добре   та відмінно</t>
  </si>
  <si>
    <t>Курс,  напрям підготовки/ спеціальність</t>
  </si>
  <si>
    <t>ЗРАЗОК</t>
  </si>
  <si>
    <t>Фізичного виховання</t>
  </si>
  <si>
    <t>Мистецтв</t>
  </si>
  <si>
    <t>І курс ОС "магістр"</t>
  </si>
  <si>
    <t>ІІ курс ОС "магістр"</t>
  </si>
  <si>
    <t>Соціальної та психологічної освіти</t>
  </si>
  <si>
    <t>Іноземних мов</t>
  </si>
  <si>
    <t>Інженерно-педагогічної освіти</t>
  </si>
  <si>
    <t>Природничо-географічний</t>
  </si>
  <si>
    <t>Історичний</t>
  </si>
  <si>
    <t>Початкової освіти</t>
  </si>
  <si>
    <t>Фізики, математики та інформатики</t>
  </si>
  <si>
    <t>Української філології</t>
  </si>
  <si>
    <t>Разом по університету</t>
  </si>
  <si>
    <t>Начальник навчально-методичного відділу</t>
  </si>
  <si>
    <t>І.А.Денисюк</t>
  </si>
  <si>
    <t>Методист навчально-методичного відділу</t>
  </si>
  <si>
    <t>К.І.Осадчук</t>
  </si>
  <si>
    <t>ННІЕБО</t>
  </si>
  <si>
    <t>Дошкільної та спеціальної освіти</t>
  </si>
  <si>
    <t>Заочна форма навчання</t>
  </si>
  <si>
    <t>ВІДОМОСТІ ПРО РЕЗУЛЬТАТИ ЕКЗАМЕНАЦІЙНОЇ СЕСІЇ 2020-2021 н.р.</t>
  </si>
  <si>
    <t>Зимова сесія</t>
  </si>
  <si>
    <t xml:space="preserve"> </t>
  </si>
  <si>
    <t>І курс ОС "Молодший бакалавр"</t>
  </si>
  <si>
    <t>ІІ курс ОС "Молодший бакалавр"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</si>
</sst>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1" fontId="6" fillId="34" borderId="14" xfId="0" applyNumberFormat="1" applyFont="1" applyFill="1" applyBorder="1" applyAlignment="1">
      <alignment horizontal="center"/>
    </xf>
    <xf numFmtId="192" fontId="6" fillId="34" borderId="19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192" fontId="6" fillId="34" borderId="22" xfId="0" applyNumberFormat="1" applyFont="1" applyFill="1" applyBorder="1" applyAlignment="1">
      <alignment horizontal="center"/>
    </xf>
    <xf numFmtId="192" fontId="6" fillId="34" borderId="29" xfId="0" applyNumberFormat="1" applyFont="1" applyFill="1" applyBorder="1" applyAlignment="1">
      <alignment horizontal="center"/>
    </xf>
    <xf numFmtId="0" fontId="6" fillId="34" borderId="26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192" fontId="6" fillId="34" borderId="10" xfId="0" applyNumberFormat="1" applyFont="1" applyFill="1" applyBorder="1" applyAlignment="1">
      <alignment horizontal="center"/>
    </xf>
    <xf numFmtId="192" fontId="6" fillId="34" borderId="13" xfId="0" applyNumberFormat="1" applyFont="1" applyFill="1" applyBorder="1" applyAlignment="1">
      <alignment horizontal="center"/>
    </xf>
    <xf numFmtId="192" fontId="6" fillId="34" borderId="14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4" borderId="34" xfId="0" applyFont="1" applyFill="1" applyBorder="1" applyAlignment="1">
      <alignment/>
    </xf>
    <xf numFmtId="0" fontId="6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/>
    </xf>
    <xf numFmtId="0" fontId="4" fillId="34" borderId="37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34" xfId="0" applyFont="1" applyFill="1" applyBorder="1" applyAlignment="1">
      <alignment horizontal="center"/>
    </xf>
    <xf numFmtId="0" fontId="4" fillId="34" borderId="34" xfId="0" applyFont="1" applyFill="1" applyBorder="1" applyAlignment="1">
      <alignment/>
    </xf>
    <xf numFmtId="1" fontId="6" fillId="34" borderId="34" xfId="0" applyNumberFormat="1" applyFont="1" applyFill="1" applyBorder="1" applyAlignment="1">
      <alignment horizontal="center"/>
    </xf>
    <xf numFmtId="192" fontId="6" fillId="34" borderId="34" xfId="0" applyNumberFormat="1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11" fillId="34" borderId="22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192" fontId="6" fillId="34" borderId="4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 vertical="center" textRotation="90" wrapText="1"/>
    </xf>
    <xf numFmtId="0" fontId="0" fillId="34" borderId="39" xfId="0" applyFont="1" applyFill="1" applyBorder="1" applyAlignment="1">
      <alignment horizontal="center" vertical="center" textRotation="90" wrapText="1"/>
    </xf>
    <xf numFmtId="0" fontId="1" fillId="34" borderId="43" xfId="0" applyFont="1" applyFill="1" applyBorder="1" applyAlignment="1">
      <alignment horizontal="center" vertical="center" textRotation="90" wrapText="1"/>
    </xf>
    <xf numFmtId="0" fontId="13" fillId="34" borderId="44" xfId="0" applyFont="1" applyFill="1" applyBorder="1" applyAlignment="1">
      <alignment horizontal="center" vertical="center" textRotation="90" wrapText="1"/>
    </xf>
    <xf numFmtId="0" fontId="13" fillId="34" borderId="45" xfId="0" applyFont="1" applyFill="1" applyBorder="1" applyAlignment="1">
      <alignment horizontal="center" vertical="center" textRotation="90" wrapText="1"/>
    </xf>
    <xf numFmtId="0" fontId="13" fillId="34" borderId="46" xfId="0" applyFont="1" applyFill="1" applyBorder="1" applyAlignment="1">
      <alignment horizontal="center" vertical="center" textRotation="90" wrapText="1"/>
    </xf>
    <xf numFmtId="0" fontId="13" fillId="34" borderId="44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left" vertical="center" textRotation="90"/>
    </xf>
    <xf numFmtId="0" fontId="0" fillId="34" borderId="39" xfId="0" applyFont="1" applyFill="1" applyBorder="1" applyAlignment="1">
      <alignment horizontal="left" vertical="center" textRotation="90" wrapText="1"/>
    </xf>
    <xf numFmtId="0" fontId="14" fillId="34" borderId="48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14" fillId="34" borderId="50" xfId="0" applyFont="1" applyFill="1" applyBorder="1" applyAlignment="1">
      <alignment horizontal="center"/>
    </xf>
    <xf numFmtId="0" fontId="14" fillId="34" borderId="5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8" fillId="34" borderId="50" xfId="0" applyFont="1" applyFill="1" applyBorder="1" applyAlignment="1">
      <alignment horizontal="left"/>
    </xf>
    <xf numFmtId="0" fontId="18" fillId="34" borderId="50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6" fillId="34" borderId="52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192" fontId="6" fillId="34" borderId="56" xfId="0" applyNumberFormat="1" applyFont="1" applyFill="1" applyBorder="1" applyAlignment="1">
      <alignment horizontal="center"/>
    </xf>
    <xf numFmtId="0" fontId="4" fillId="34" borderId="53" xfId="0" applyFont="1" applyFill="1" applyBorder="1" applyAlignment="1">
      <alignment/>
    </xf>
    <xf numFmtId="0" fontId="4" fillId="34" borderId="55" xfId="0" applyFont="1" applyFill="1" applyBorder="1" applyAlignment="1">
      <alignment/>
    </xf>
    <xf numFmtId="0" fontId="4" fillId="34" borderId="57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center"/>
    </xf>
    <xf numFmtId="0" fontId="4" fillId="34" borderId="51" xfId="0" applyFont="1" applyFill="1" applyBorder="1" applyAlignment="1">
      <alignment/>
    </xf>
    <xf numFmtId="0" fontId="4" fillId="34" borderId="58" xfId="0" applyFont="1" applyFill="1" applyBorder="1" applyAlignment="1">
      <alignment horizontal="center"/>
    </xf>
    <xf numFmtId="0" fontId="4" fillId="34" borderId="59" xfId="0" applyFont="1" applyFill="1" applyBorder="1" applyAlignment="1">
      <alignment horizontal="center"/>
    </xf>
    <xf numFmtId="0" fontId="4" fillId="34" borderId="58" xfId="0" applyFont="1" applyFill="1" applyBorder="1" applyAlignment="1">
      <alignment/>
    </xf>
    <xf numFmtId="0" fontId="4" fillId="34" borderId="59" xfId="0" applyFont="1" applyFill="1" applyBorder="1" applyAlignment="1">
      <alignment/>
    </xf>
    <xf numFmtId="0" fontId="4" fillId="34" borderId="49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0" fillId="34" borderId="60" xfId="0" applyFont="1" applyFill="1" applyBorder="1" applyAlignment="1">
      <alignment/>
    </xf>
    <xf numFmtId="0" fontId="4" fillId="34" borderId="51" xfId="0" applyFont="1" applyFill="1" applyBorder="1" applyAlignment="1">
      <alignment horizontal="center"/>
    </xf>
    <xf numFmtId="0" fontId="4" fillId="34" borderId="61" xfId="0" applyFont="1" applyFill="1" applyBorder="1" applyAlignment="1">
      <alignment/>
    </xf>
    <xf numFmtId="0" fontId="4" fillId="34" borderId="62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6" fillId="34" borderId="33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50" xfId="0" applyFont="1" applyFill="1" applyBorder="1" applyAlignment="1">
      <alignment/>
    </xf>
    <xf numFmtId="0" fontId="16" fillId="34" borderId="63" xfId="0" applyFont="1" applyFill="1" applyBorder="1" applyAlignment="1">
      <alignment horizontal="center"/>
    </xf>
    <xf numFmtId="0" fontId="16" fillId="34" borderId="64" xfId="0" applyFont="1" applyFill="1" applyBorder="1" applyAlignment="1">
      <alignment horizontal="center"/>
    </xf>
    <xf numFmtId="0" fontId="1" fillId="34" borderId="65" xfId="0" applyFont="1" applyFill="1" applyBorder="1" applyAlignment="1">
      <alignment horizontal="center" vertical="center" textRotation="90" wrapText="1"/>
    </xf>
    <xf numFmtId="0" fontId="1" fillId="34" borderId="43" xfId="0" applyFont="1" applyFill="1" applyBorder="1" applyAlignment="1">
      <alignment horizontal="center" vertical="center" textRotation="90"/>
    </xf>
    <xf numFmtId="0" fontId="1" fillId="34" borderId="66" xfId="0" applyFont="1" applyFill="1" applyBorder="1" applyAlignment="1">
      <alignment horizontal="center" vertical="center" textRotation="90" wrapText="1"/>
    </xf>
    <xf numFmtId="0" fontId="1" fillId="34" borderId="64" xfId="0" applyFont="1" applyFill="1" applyBorder="1" applyAlignment="1">
      <alignment horizontal="center" vertical="center" textRotation="90"/>
    </xf>
    <xf numFmtId="0" fontId="0" fillId="34" borderId="67" xfId="0" applyFont="1" applyFill="1" applyBorder="1" applyAlignment="1">
      <alignment horizontal="center" vertical="center" textRotation="90" wrapText="1"/>
    </xf>
    <xf numFmtId="0" fontId="0" fillId="34" borderId="68" xfId="0" applyFont="1" applyFill="1" applyBorder="1" applyAlignment="1">
      <alignment horizontal="center" vertical="center" textRotation="90"/>
    </xf>
    <xf numFmtId="0" fontId="0" fillId="34" borderId="69" xfId="0" applyFont="1" applyFill="1" applyBorder="1" applyAlignment="1">
      <alignment horizontal="center" vertical="center" textRotation="90" wrapText="1"/>
    </xf>
    <xf numFmtId="0" fontId="0" fillId="34" borderId="46" xfId="0" applyFont="1" applyFill="1" applyBorder="1" applyAlignment="1">
      <alignment horizontal="center" vertical="center" textRotation="90"/>
    </xf>
    <xf numFmtId="0" fontId="11" fillId="34" borderId="7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71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72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/>
    </xf>
    <xf numFmtId="0" fontId="17" fillId="34" borderId="5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4" fillId="34" borderId="65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textRotation="90" wrapText="1"/>
    </xf>
    <xf numFmtId="0" fontId="0" fillId="34" borderId="64" xfId="0" applyFont="1" applyFill="1" applyBorder="1" applyAlignment="1">
      <alignment horizontal="center" vertical="center" textRotation="90" wrapText="1"/>
    </xf>
    <xf numFmtId="0" fontId="0" fillId="34" borderId="64" xfId="0" applyFont="1" applyFill="1" applyBorder="1" applyAlignment="1">
      <alignment horizontal="center" vertical="center" textRotation="90"/>
    </xf>
    <xf numFmtId="0" fontId="13" fillId="34" borderId="12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34" borderId="28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3"/>
  <sheetViews>
    <sheetView tabSelected="1" view="pageBreakPreview" zoomScale="86" zoomScaleSheetLayoutView="86" workbookViewId="0" topLeftCell="A1">
      <selection activeCell="Q13" sqref="Q13:R13"/>
    </sheetView>
  </sheetViews>
  <sheetFormatPr defaultColWidth="9.140625" defaultRowHeight="12.75"/>
  <cols>
    <col min="1" max="1" width="23.421875" style="0" customWidth="1"/>
    <col min="2" max="2" width="8.421875" style="3" customWidth="1"/>
    <col min="3" max="3" width="7.140625" style="0" customWidth="1"/>
    <col min="4" max="4" width="9.421875" style="0" bestFit="1" customWidth="1"/>
    <col min="6" max="6" width="7.00390625" style="0" customWidth="1"/>
    <col min="7" max="7" width="6.421875" style="0" customWidth="1"/>
    <col min="8" max="8" width="9.8515625" style="0" customWidth="1"/>
    <col min="9" max="9" width="9.421875" style="0" bestFit="1" customWidth="1"/>
    <col min="14" max="14" width="7.140625" style="0" customWidth="1"/>
    <col min="15" max="15" width="6.8515625" style="0" customWidth="1"/>
    <col min="16" max="16" width="7.8515625" style="0" customWidth="1"/>
    <col min="17" max="17" width="9.421875" style="0" customWidth="1"/>
    <col min="18" max="18" width="8.7109375" style="0" customWidth="1"/>
    <col min="19" max="19" width="5.8515625" style="0" customWidth="1"/>
    <col min="20" max="20" width="9.00390625" style="0" customWidth="1"/>
    <col min="21" max="21" width="6.8515625" style="0" customWidth="1"/>
    <col min="22" max="22" width="7.28125" style="0" customWidth="1"/>
    <col min="23" max="23" width="2.57421875" style="0" customWidth="1"/>
  </cols>
  <sheetData>
    <row r="1" spans="1:22" ht="21.75" customHeight="1">
      <c r="A1" s="167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5.75" customHeight="1">
      <c r="A2" s="82"/>
      <c r="B2" s="83"/>
      <c r="C2" s="82"/>
      <c r="D2" s="82"/>
      <c r="E2" s="83"/>
      <c r="F2" s="83"/>
      <c r="G2" s="83"/>
      <c r="H2" s="159" t="s">
        <v>54</v>
      </c>
      <c r="I2" s="159"/>
      <c r="J2" s="159"/>
      <c r="K2" s="159"/>
      <c r="L2" s="83"/>
      <c r="M2" s="82"/>
      <c r="N2" s="82"/>
      <c r="O2" s="82"/>
      <c r="P2" s="82"/>
      <c r="Q2" s="82"/>
      <c r="R2" s="82"/>
      <c r="S2" s="82"/>
      <c r="T2" s="84" t="s">
        <v>34</v>
      </c>
      <c r="U2" s="82"/>
      <c r="V2" s="82"/>
    </row>
    <row r="3" spans="1:22" ht="20.25" customHeight="1">
      <c r="A3" s="169" t="s">
        <v>55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2" ht="15">
      <c r="A4" s="82"/>
      <c r="B4" s="85"/>
      <c r="C4" s="86" t="s">
        <v>14</v>
      </c>
      <c r="D4" s="83"/>
      <c r="E4" s="87"/>
      <c r="F4" s="86"/>
      <c r="G4" s="82"/>
      <c r="H4" s="76"/>
      <c r="I4" s="88"/>
      <c r="J4" s="88"/>
      <c r="K4" s="76"/>
      <c r="L4" s="76"/>
      <c r="M4" s="82"/>
      <c r="N4" s="82"/>
      <c r="O4" s="86" t="s">
        <v>56</v>
      </c>
      <c r="P4" s="89"/>
      <c r="Q4" s="86"/>
      <c r="R4" s="86"/>
      <c r="S4" s="82"/>
      <c r="T4" s="82"/>
      <c r="U4" s="82"/>
      <c r="V4" s="82"/>
    </row>
    <row r="5" spans="1:22" ht="15.75" thickBot="1">
      <c r="A5" s="82"/>
      <c r="B5" s="85"/>
      <c r="C5" s="90" t="s">
        <v>15</v>
      </c>
      <c r="D5" s="91"/>
      <c r="E5" s="91"/>
      <c r="F5" s="9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3" ht="34.5" customHeight="1" thickBot="1">
      <c r="A6" s="171" t="s">
        <v>33</v>
      </c>
      <c r="B6" s="148" t="s">
        <v>20</v>
      </c>
      <c r="C6" s="173" t="s">
        <v>17</v>
      </c>
      <c r="D6" s="148" t="s">
        <v>18</v>
      </c>
      <c r="E6" s="173" t="s">
        <v>19</v>
      </c>
      <c r="F6" s="176" t="s">
        <v>0</v>
      </c>
      <c r="G6" s="177"/>
      <c r="H6" s="178" t="s">
        <v>1</v>
      </c>
      <c r="I6" s="179"/>
      <c r="J6" s="179"/>
      <c r="K6" s="179"/>
      <c r="L6" s="180"/>
      <c r="M6" s="178" t="s">
        <v>2</v>
      </c>
      <c r="N6" s="179"/>
      <c r="O6" s="179"/>
      <c r="P6" s="180"/>
      <c r="Q6" s="148" t="s">
        <v>27</v>
      </c>
      <c r="R6" s="150" t="s">
        <v>28</v>
      </c>
      <c r="S6" s="152" t="s">
        <v>16</v>
      </c>
      <c r="T6" s="154" t="s">
        <v>26</v>
      </c>
      <c r="U6" s="160" t="s">
        <v>6</v>
      </c>
      <c r="V6" s="161"/>
      <c r="W6" s="1"/>
    </row>
    <row r="7" spans="1:23" ht="97.5" customHeight="1" thickBot="1">
      <c r="A7" s="172"/>
      <c r="B7" s="149"/>
      <c r="C7" s="174"/>
      <c r="D7" s="149"/>
      <c r="E7" s="175"/>
      <c r="F7" s="92" t="s">
        <v>21</v>
      </c>
      <c r="G7" s="93" t="s">
        <v>22</v>
      </c>
      <c r="H7" s="94" t="s">
        <v>23</v>
      </c>
      <c r="I7" s="95" t="s">
        <v>29</v>
      </c>
      <c r="J7" s="96" t="s">
        <v>32</v>
      </c>
      <c r="K7" s="96" t="s">
        <v>30</v>
      </c>
      <c r="L7" s="97" t="s">
        <v>31</v>
      </c>
      <c r="M7" s="94" t="s">
        <v>24</v>
      </c>
      <c r="N7" s="98" t="s">
        <v>3</v>
      </c>
      <c r="O7" s="99" t="s">
        <v>4</v>
      </c>
      <c r="P7" s="100" t="s">
        <v>5</v>
      </c>
      <c r="Q7" s="149"/>
      <c r="R7" s="151"/>
      <c r="S7" s="153"/>
      <c r="T7" s="155"/>
      <c r="U7" s="101" t="s">
        <v>7</v>
      </c>
      <c r="V7" s="102" t="s">
        <v>25</v>
      </c>
      <c r="W7" s="1"/>
    </row>
    <row r="8" spans="1:23" ht="11.25" customHeight="1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  <c r="G8" s="103">
        <v>7</v>
      </c>
      <c r="H8" s="103">
        <v>8</v>
      </c>
      <c r="I8" s="103">
        <v>9</v>
      </c>
      <c r="J8" s="103">
        <v>10</v>
      </c>
      <c r="K8" s="103">
        <v>11</v>
      </c>
      <c r="L8" s="103">
        <v>12</v>
      </c>
      <c r="M8" s="103">
        <v>13</v>
      </c>
      <c r="N8" s="103">
        <v>14</v>
      </c>
      <c r="O8" s="103">
        <v>15</v>
      </c>
      <c r="P8" s="103">
        <v>16</v>
      </c>
      <c r="Q8" s="103">
        <v>17</v>
      </c>
      <c r="R8" s="103">
        <v>18</v>
      </c>
      <c r="S8" s="103">
        <v>19</v>
      </c>
      <c r="T8" s="103">
        <v>20</v>
      </c>
      <c r="U8" s="103">
        <v>21</v>
      </c>
      <c r="V8" s="103">
        <v>22</v>
      </c>
      <c r="W8" s="2"/>
    </row>
    <row r="9" spans="1:23" ht="17.25" customHeight="1">
      <c r="A9" s="165" t="s">
        <v>58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2"/>
    </row>
    <row r="10" spans="1:23" ht="11.25" customHeight="1">
      <c r="A10" s="145" t="s">
        <v>39</v>
      </c>
      <c r="B10" s="108">
        <v>9</v>
      </c>
      <c r="C10" s="108"/>
      <c r="D10" s="108">
        <v>9</v>
      </c>
      <c r="E10" s="108">
        <v>9</v>
      </c>
      <c r="F10" s="108"/>
      <c r="G10" s="108"/>
      <c r="H10" s="108">
        <v>9</v>
      </c>
      <c r="I10" s="108"/>
      <c r="J10" s="108">
        <v>9</v>
      </c>
      <c r="K10" s="108"/>
      <c r="L10" s="108"/>
      <c r="M10" s="108"/>
      <c r="N10" s="108"/>
      <c r="O10" s="108"/>
      <c r="P10" s="108"/>
      <c r="Q10" s="141">
        <f aca="true" t="shared" si="0" ref="Q10:Q17">H10*100/D10</f>
        <v>100</v>
      </c>
      <c r="R10" s="141">
        <f>SUM(I10+J10)*100/E10</f>
        <v>100</v>
      </c>
      <c r="S10" s="109"/>
      <c r="T10" s="109"/>
      <c r="U10" s="109"/>
      <c r="V10" s="109"/>
      <c r="W10" s="2"/>
    </row>
    <row r="11" spans="1:23" ht="11.25" customHeight="1">
      <c r="A11" s="143" t="s">
        <v>45</v>
      </c>
      <c r="B11" s="107">
        <v>1</v>
      </c>
      <c r="C11" s="108"/>
      <c r="D11" s="108">
        <v>1</v>
      </c>
      <c r="E11" s="108">
        <v>1</v>
      </c>
      <c r="F11" s="108"/>
      <c r="G11" s="108"/>
      <c r="H11" s="108">
        <v>1</v>
      </c>
      <c r="I11" s="108"/>
      <c r="J11" s="108">
        <v>1</v>
      </c>
      <c r="K11" s="108"/>
      <c r="L11" s="108"/>
      <c r="M11" s="108"/>
      <c r="N11" s="108"/>
      <c r="O11" s="108"/>
      <c r="P11" s="108"/>
      <c r="Q11" s="141">
        <f t="shared" si="0"/>
        <v>100</v>
      </c>
      <c r="R11" s="141">
        <f aca="true" t="shared" si="1" ref="R11:R17">SUM(I11+J11)*100/E11</f>
        <v>100</v>
      </c>
      <c r="S11" s="109"/>
      <c r="T11" s="109"/>
      <c r="U11" s="109"/>
      <c r="V11" s="110"/>
      <c r="W11" s="2"/>
    </row>
    <row r="12" spans="1:23" ht="11.25" customHeight="1">
      <c r="A12" s="144" t="s">
        <v>43</v>
      </c>
      <c r="B12" s="111">
        <v>16</v>
      </c>
      <c r="C12" s="22"/>
      <c r="D12" s="22">
        <v>16</v>
      </c>
      <c r="E12" s="22">
        <v>16</v>
      </c>
      <c r="F12" s="22"/>
      <c r="G12" s="22"/>
      <c r="H12" s="22">
        <v>16</v>
      </c>
      <c r="I12" s="22">
        <v>3</v>
      </c>
      <c r="J12" s="22">
        <v>8</v>
      </c>
      <c r="K12" s="22">
        <v>2</v>
      </c>
      <c r="L12" s="22">
        <v>3</v>
      </c>
      <c r="M12" s="22"/>
      <c r="N12" s="22"/>
      <c r="O12" s="22"/>
      <c r="P12" s="22"/>
      <c r="Q12" s="142">
        <f t="shared" si="0"/>
        <v>100</v>
      </c>
      <c r="R12" s="142">
        <f>SUM(I12+J12)*100/E12</f>
        <v>68.75</v>
      </c>
      <c r="S12" s="112"/>
      <c r="T12" s="112"/>
      <c r="U12" s="112"/>
      <c r="V12" s="113"/>
      <c r="W12" s="2"/>
    </row>
    <row r="13" spans="1:23" ht="11.25" customHeight="1">
      <c r="A13" s="145" t="s">
        <v>9</v>
      </c>
      <c r="B13" s="108">
        <f>SUM(B10:B12)</f>
        <v>26</v>
      </c>
      <c r="C13" s="108">
        <f aca="true" t="shared" si="2" ref="C13:P13">SUM(C10:C12)</f>
        <v>0</v>
      </c>
      <c r="D13" s="108">
        <f t="shared" si="2"/>
        <v>26</v>
      </c>
      <c r="E13" s="108">
        <f t="shared" si="2"/>
        <v>26</v>
      </c>
      <c r="F13" s="108">
        <f t="shared" si="2"/>
        <v>0</v>
      </c>
      <c r="G13" s="108">
        <f t="shared" si="2"/>
        <v>0</v>
      </c>
      <c r="H13" s="108">
        <f t="shared" si="2"/>
        <v>26</v>
      </c>
      <c r="I13" s="108">
        <f t="shared" si="2"/>
        <v>3</v>
      </c>
      <c r="J13" s="108">
        <f t="shared" si="2"/>
        <v>18</v>
      </c>
      <c r="K13" s="108">
        <f t="shared" si="2"/>
        <v>2</v>
      </c>
      <c r="L13" s="108">
        <f t="shared" si="2"/>
        <v>3</v>
      </c>
      <c r="M13" s="108">
        <f t="shared" si="2"/>
        <v>0</v>
      </c>
      <c r="N13" s="108">
        <f t="shared" si="2"/>
        <v>0</v>
      </c>
      <c r="O13" s="108">
        <f t="shared" si="2"/>
        <v>0</v>
      </c>
      <c r="P13" s="108">
        <f t="shared" si="2"/>
        <v>0</v>
      </c>
      <c r="Q13" s="141">
        <f t="shared" si="0"/>
        <v>100</v>
      </c>
      <c r="R13" s="141">
        <f t="shared" si="1"/>
        <v>80.76923076923077</v>
      </c>
      <c r="S13" s="109"/>
      <c r="T13" s="109"/>
      <c r="U13" s="109"/>
      <c r="V13" s="109"/>
      <c r="W13" s="2"/>
    </row>
    <row r="14" spans="1:23" s="81" customFormat="1" ht="17.25" customHeight="1" thickBot="1">
      <c r="A14" s="146" t="s">
        <v>59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80"/>
    </row>
    <row r="15" spans="1:23" ht="12" customHeight="1" thickBot="1">
      <c r="A15" s="14" t="s">
        <v>39</v>
      </c>
      <c r="B15" s="48">
        <v>22</v>
      </c>
      <c r="C15" s="48"/>
      <c r="D15" s="48">
        <v>22</v>
      </c>
      <c r="E15" s="48">
        <v>22</v>
      </c>
      <c r="F15" s="48"/>
      <c r="G15" s="48"/>
      <c r="H15" s="48">
        <v>21</v>
      </c>
      <c r="I15" s="48"/>
      <c r="J15" s="48">
        <v>8</v>
      </c>
      <c r="K15" s="48">
        <v>12</v>
      </c>
      <c r="L15" s="48">
        <v>1</v>
      </c>
      <c r="M15" s="48"/>
      <c r="N15" s="48"/>
      <c r="O15" s="48"/>
      <c r="P15" s="48"/>
      <c r="Q15" s="140">
        <f t="shared" si="0"/>
        <v>95.45454545454545</v>
      </c>
      <c r="R15" s="140">
        <f t="shared" si="1"/>
        <v>36.36363636363637</v>
      </c>
      <c r="S15" s="105"/>
      <c r="T15" s="105"/>
      <c r="U15" s="105"/>
      <c r="V15" s="106"/>
      <c r="W15" s="2"/>
    </row>
    <row r="16" spans="1:23" ht="12" customHeight="1" thickBot="1">
      <c r="A16" s="17" t="s">
        <v>43</v>
      </c>
      <c r="B16" s="108">
        <v>24</v>
      </c>
      <c r="C16" s="108"/>
      <c r="D16" s="108">
        <v>24</v>
      </c>
      <c r="E16" s="108">
        <v>24</v>
      </c>
      <c r="F16" s="108"/>
      <c r="G16" s="108"/>
      <c r="H16" s="108">
        <v>24</v>
      </c>
      <c r="I16" s="108">
        <v>4</v>
      </c>
      <c r="J16" s="108">
        <v>14</v>
      </c>
      <c r="K16" s="108">
        <v>2</v>
      </c>
      <c r="L16" s="108">
        <v>4</v>
      </c>
      <c r="M16" s="108"/>
      <c r="N16" s="108"/>
      <c r="O16" s="108"/>
      <c r="P16" s="108"/>
      <c r="Q16" s="141">
        <f t="shared" si="0"/>
        <v>100</v>
      </c>
      <c r="R16" s="140">
        <f t="shared" si="1"/>
        <v>75</v>
      </c>
      <c r="S16" s="109"/>
      <c r="T16" s="109"/>
      <c r="U16" s="109"/>
      <c r="V16" s="110"/>
      <c r="W16" s="2"/>
    </row>
    <row r="17" spans="1:23" s="79" customFormat="1" ht="17.25" customHeight="1">
      <c r="A17" s="114" t="s">
        <v>9</v>
      </c>
      <c r="B17" s="115">
        <f>SUM(B15:B16)</f>
        <v>46</v>
      </c>
      <c r="C17" s="115">
        <f aca="true" t="shared" si="3" ref="C17:P17">SUM(C15:C16)</f>
        <v>0</v>
      </c>
      <c r="D17" s="115">
        <f t="shared" si="3"/>
        <v>46</v>
      </c>
      <c r="E17" s="115">
        <f t="shared" si="3"/>
        <v>46</v>
      </c>
      <c r="F17" s="115">
        <f t="shared" si="3"/>
        <v>0</v>
      </c>
      <c r="G17" s="115">
        <f t="shared" si="3"/>
        <v>0</v>
      </c>
      <c r="H17" s="115">
        <f t="shared" si="3"/>
        <v>45</v>
      </c>
      <c r="I17" s="115">
        <f t="shared" si="3"/>
        <v>4</v>
      </c>
      <c r="J17" s="115">
        <f t="shared" si="3"/>
        <v>22</v>
      </c>
      <c r="K17" s="115">
        <f t="shared" si="3"/>
        <v>14</v>
      </c>
      <c r="L17" s="115">
        <f t="shared" si="3"/>
        <v>5</v>
      </c>
      <c r="M17" s="115">
        <f t="shared" si="3"/>
        <v>0</v>
      </c>
      <c r="N17" s="115">
        <f t="shared" si="3"/>
        <v>0</v>
      </c>
      <c r="O17" s="115">
        <f t="shared" si="3"/>
        <v>0</v>
      </c>
      <c r="P17" s="115">
        <f t="shared" si="3"/>
        <v>0</v>
      </c>
      <c r="Q17" s="141">
        <f t="shared" si="0"/>
        <v>97.82608695652173</v>
      </c>
      <c r="R17" s="140">
        <f t="shared" si="1"/>
        <v>56.52173913043478</v>
      </c>
      <c r="S17" s="115"/>
      <c r="T17" s="115"/>
      <c r="U17" s="115"/>
      <c r="V17" s="115"/>
      <c r="W17" s="78"/>
    </row>
    <row r="18" spans="1:22" ht="15.75" customHeight="1" thickBot="1">
      <c r="A18" s="162" t="s">
        <v>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4"/>
    </row>
    <row r="19" spans="1:22" s="8" customFormat="1" ht="15.75">
      <c r="A19" s="9" t="s">
        <v>36</v>
      </c>
      <c r="B19" s="10">
        <v>31</v>
      </c>
      <c r="C19" s="116"/>
      <c r="D19" s="10">
        <f>B19-C19</f>
        <v>31</v>
      </c>
      <c r="E19" s="117">
        <v>31</v>
      </c>
      <c r="F19" s="104"/>
      <c r="G19" s="11">
        <v>1</v>
      </c>
      <c r="H19" s="10">
        <v>30</v>
      </c>
      <c r="I19" s="118">
        <v>2</v>
      </c>
      <c r="J19" s="119">
        <v>16</v>
      </c>
      <c r="K19" s="119">
        <v>8</v>
      </c>
      <c r="L19" s="120">
        <v>4</v>
      </c>
      <c r="M19" s="10"/>
      <c r="N19" s="118"/>
      <c r="O19" s="119"/>
      <c r="P19" s="120"/>
      <c r="Q19" s="12">
        <f>H19*100/D19</f>
        <v>96.7741935483871</v>
      </c>
      <c r="R19" s="121">
        <f>SUM(I19+J19)*100/E19</f>
        <v>58.064516129032256</v>
      </c>
      <c r="S19" s="122"/>
      <c r="T19" s="123"/>
      <c r="U19" s="13"/>
      <c r="V19" s="11"/>
    </row>
    <row r="20" spans="1:22" s="8" customFormat="1" ht="15" customHeight="1">
      <c r="A20" s="14" t="s">
        <v>39</v>
      </c>
      <c r="B20" s="15">
        <v>83</v>
      </c>
      <c r="C20" s="124"/>
      <c r="D20" s="15">
        <f>B20-C20</f>
        <v>83</v>
      </c>
      <c r="E20" s="125">
        <v>83</v>
      </c>
      <c r="F20" s="107"/>
      <c r="G20" s="126"/>
      <c r="H20" s="15">
        <v>81</v>
      </c>
      <c r="I20" s="127">
        <v>9</v>
      </c>
      <c r="J20" s="108">
        <v>70</v>
      </c>
      <c r="K20" s="108"/>
      <c r="L20" s="128"/>
      <c r="M20" s="15">
        <v>0</v>
      </c>
      <c r="N20" s="127"/>
      <c r="O20" s="108"/>
      <c r="P20" s="128"/>
      <c r="Q20" s="16">
        <f>H20*100/D20</f>
        <v>97.59036144578313</v>
      </c>
      <c r="R20" s="77">
        <f>SUM(I20+J20)*100/E20</f>
        <v>95.18072289156626</v>
      </c>
      <c r="S20" s="129"/>
      <c r="T20" s="130">
        <v>4</v>
      </c>
      <c r="U20" s="131"/>
      <c r="V20" s="126"/>
    </row>
    <row r="21" spans="1:22" s="8" customFormat="1" ht="15.75">
      <c r="A21" s="17" t="s">
        <v>35</v>
      </c>
      <c r="B21" s="18">
        <v>50</v>
      </c>
      <c r="C21" s="19"/>
      <c r="D21" s="18">
        <f>B21-C21</f>
        <v>50</v>
      </c>
      <c r="E21" s="20">
        <v>50</v>
      </c>
      <c r="F21" s="111"/>
      <c r="G21" s="132"/>
      <c r="H21" s="18">
        <v>50</v>
      </c>
      <c r="I21" s="21">
        <v>2</v>
      </c>
      <c r="J21" s="22">
        <v>33</v>
      </c>
      <c r="K21" s="22">
        <v>13</v>
      </c>
      <c r="L21" s="23">
        <v>2</v>
      </c>
      <c r="M21" s="18"/>
      <c r="N21" s="21"/>
      <c r="O21" s="22"/>
      <c r="P21" s="23"/>
      <c r="Q21" s="24">
        <f>H21*100/D21</f>
        <v>100</v>
      </c>
      <c r="R21" s="25">
        <f>SUM(I21+J21)*100/E21</f>
        <v>70</v>
      </c>
      <c r="S21" s="26"/>
      <c r="T21" s="27"/>
      <c r="U21" s="28"/>
      <c r="V21" s="29"/>
    </row>
    <row r="22" spans="1:22" s="75" customFormat="1" ht="15.75">
      <c r="A22" s="17" t="s">
        <v>40</v>
      </c>
      <c r="B22" s="18">
        <v>18</v>
      </c>
      <c r="C22" s="19"/>
      <c r="D22" s="18">
        <f aca="true" t="shared" si="4" ref="D22:D29">B22-C22</f>
        <v>18</v>
      </c>
      <c r="E22" s="20">
        <v>18</v>
      </c>
      <c r="F22" s="28"/>
      <c r="G22" s="132"/>
      <c r="H22" s="18">
        <v>18</v>
      </c>
      <c r="I22" s="21">
        <v>0</v>
      </c>
      <c r="J22" s="22">
        <v>8</v>
      </c>
      <c r="K22" s="22">
        <v>9</v>
      </c>
      <c r="L22" s="23">
        <v>2</v>
      </c>
      <c r="M22" s="18">
        <v>0</v>
      </c>
      <c r="N22" s="21"/>
      <c r="O22" s="22"/>
      <c r="P22" s="23"/>
      <c r="Q22" s="24">
        <f aca="true" t="shared" si="5" ref="Q22:Q29">H22*100/D22</f>
        <v>100</v>
      </c>
      <c r="R22" s="25">
        <f aca="true" t="shared" si="6" ref="R22:R29">SUM(I22+J22)*100/E22</f>
        <v>44.44444444444444</v>
      </c>
      <c r="S22" s="26"/>
      <c r="T22" s="27"/>
      <c r="U22" s="28"/>
      <c r="V22" s="29"/>
    </row>
    <row r="23" spans="1:22" s="8" customFormat="1" ht="12.75" customHeight="1">
      <c r="A23" s="17" t="s">
        <v>41</v>
      </c>
      <c r="B23" s="18">
        <v>70</v>
      </c>
      <c r="C23" s="19"/>
      <c r="D23" s="18">
        <v>70</v>
      </c>
      <c r="E23" s="20">
        <v>70</v>
      </c>
      <c r="F23" s="28"/>
      <c r="G23" s="132"/>
      <c r="H23" s="18">
        <v>70</v>
      </c>
      <c r="I23" s="21">
        <v>8</v>
      </c>
      <c r="J23" s="22">
        <v>25</v>
      </c>
      <c r="K23" s="22">
        <v>33</v>
      </c>
      <c r="L23" s="23">
        <v>4</v>
      </c>
      <c r="M23" s="18">
        <f>SUM(N23:P23)</f>
        <v>0</v>
      </c>
      <c r="N23" s="21"/>
      <c r="O23" s="22"/>
      <c r="P23" s="23"/>
      <c r="Q23" s="24">
        <f t="shared" si="5"/>
        <v>100</v>
      </c>
      <c r="R23" s="25">
        <f t="shared" si="6"/>
        <v>47.142857142857146</v>
      </c>
      <c r="S23" s="26"/>
      <c r="T23" s="27"/>
      <c r="U23" s="28"/>
      <c r="V23" s="29"/>
    </row>
    <row r="24" spans="1:22" s="8" customFormat="1" ht="15.75">
      <c r="A24" s="17" t="s">
        <v>42</v>
      </c>
      <c r="B24" s="18">
        <v>29</v>
      </c>
      <c r="C24" s="19"/>
      <c r="D24" s="18">
        <f t="shared" si="4"/>
        <v>29</v>
      </c>
      <c r="E24" s="20">
        <v>29</v>
      </c>
      <c r="F24" s="28"/>
      <c r="G24" s="132"/>
      <c r="H24" s="18">
        <v>29</v>
      </c>
      <c r="I24" s="21">
        <v>0</v>
      </c>
      <c r="J24" s="22">
        <v>12</v>
      </c>
      <c r="K24" s="22">
        <v>17</v>
      </c>
      <c r="L24" s="23"/>
      <c r="M24" s="18"/>
      <c r="N24" s="21"/>
      <c r="O24" s="22"/>
      <c r="P24" s="23"/>
      <c r="Q24" s="24">
        <f t="shared" si="5"/>
        <v>100</v>
      </c>
      <c r="R24" s="25">
        <f t="shared" si="6"/>
        <v>41.37931034482759</v>
      </c>
      <c r="S24" s="26"/>
      <c r="T24" s="27"/>
      <c r="U24" s="28"/>
      <c r="V24" s="29"/>
    </row>
    <row r="25" spans="1:22" s="8" customFormat="1" ht="15.75">
      <c r="A25" s="17" t="s">
        <v>43</v>
      </c>
      <c r="B25" s="18">
        <v>67</v>
      </c>
      <c r="C25" s="19"/>
      <c r="D25" s="18">
        <f t="shared" si="4"/>
        <v>67</v>
      </c>
      <c r="E25" s="20">
        <v>67</v>
      </c>
      <c r="F25" s="28"/>
      <c r="G25" s="29"/>
      <c r="H25" s="18">
        <v>67</v>
      </c>
      <c r="I25" s="21">
        <v>3</v>
      </c>
      <c r="J25" s="22">
        <v>25</v>
      </c>
      <c r="K25" s="22">
        <v>33</v>
      </c>
      <c r="L25" s="23">
        <v>6</v>
      </c>
      <c r="M25" s="18">
        <v>0</v>
      </c>
      <c r="N25" s="21"/>
      <c r="O25" s="22"/>
      <c r="P25" s="23"/>
      <c r="Q25" s="24">
        <f t="shared" si="5"/>
        <v>100</v>
      </c>
      <c r="R25" s="25">
        <f t="shared" si="6"/>
        <v>41.791044776119406</v>
      </c>
      <c r="S25" s="26"/>
      <c r="T25" s="27"/>
      <c r="U25" s="28"/>
      <c r="V25" s="29"/>
    </row>
    <row r="26" spans="1:22" s="8" customFormat="1" ht="15.75">
      <c r="A26" s="17" t="s">
        <v>44</v>
      </c>
      <c r="B26" s="18">
        <v>61</v>
      </c>
      <c r="C26" s="19"/>
      <c r="D26" s="18">
        <f t="shared" si="4"/>
        <v>61</v>
      </c>
      <c r="E26" s="20">
        <v>61</v>
      </c>
      <c r="F26" s="28"/>
      <c r="G26" s="29"/>
      <c r="H26" s="18">
        <v>61</v>
      </c>
      <c r="I26" s="21">
        <v>3</v>
      </c>
      <c r="J26" s="22">
        <v>44</v>
      </c>
      <c r="K26" s="22">
        <v>13</v>
      </c>
      <c r="L26" s="23">
        <v>1</v>
      </c>
      <c r="M26" s="18">
        <v>0</v>
      </c>
      <c r="N26" s="21"/>
      <c r="O26" s="22"/>
      <c r="P26" s="23"/>
      <c r="Q26" s="24">
        <f t="shared" si="5"/>
        <v>100</v>
      </c>
      <c r="R26" s="25">
        <f t="shared" si="6"/>
        <v>77.04918032786885</v>
      </c>
      <c r="S26" s="26"/>
      <c r="T26" s="27"/>
      <c r="U26" s="28"/>
      <c r="V26" s="29"/>
    </row>
    <row r="27" spans="1:22" s="75" customFormat="1" ht="15.75">
      <c r="A27" s="17" t="s">
        <v>45</v>
      </c>
      <c r="B27" s="18">
        <v>22</v>
      </c>
      <c r="C27" s="19"/>
      <c r="D27" s="18">
        <f t="shared" si="4"/>
        <v>22</v>
      </c>
      <c r="E27" s="20">
        <v>22</v>
      </c>
      <c r="F27" s="28"/>
      <c r="G27" s="29"/>
      <c r="H27" s="18">
        <v>22</v>
      </c>
      <c r="I27" s="21"/>
      <c r="J27" s="22">
        <v>13</v>
      </c>
      <c r="K27" s="22">
        <v>4</v>
      </c>
      <c r="L27" s="23">
        <v>5</v>
      </c>
      <c r="M27" s="18"/>
      <c r="N27" s="21"/>
      <c r="O27" s="22"/>
      <c r="P27" s="23"/>
      <c r="Q27" s="24">
        <v>100</v>
      </c>
      <c r="R27" s="25">
        <f t="shared" si="6"/>
        <v>59.09090909090909</v>
      </c>
      <c r="S27" s="26"/>
      <c r="T27" s="27"/>
      <c r="U27" s="28"/>
      <c r="V27" s="29"/>
    </row>
    <row r="28" spans="1:22" s="8" customFormat="1" ht="12.75" customHeight="1">
      <c r="A28" s="17" t="s">
        <v>46</v>
      </c>
      <c r="B28" s="18">
        <v>48</v>
      </c>
      <c r="C28" s="19"/>
      <c r="D28" s="18">
        <f t="shared" si="4"/>
        <v>48</v>
      </c>
      <c r="E28" s="20">
        <v>48</v>
      </c>
      <c r="F28" s="28"/>
      <c r="G28" s="29"/>
      <c r="H28" s="18">
        <v>48</v>
      </c>
      <c r="I28" s="21">
        <v>0</v>
      </c>
      <c r="J28" s="22">
        <v>35</v>
      </c>
      <c r="K28" s="22">
        <v>11</v>
      </c>
      <c r="L28" s="23">
        <v>2</v>
      </c>
      <c r="M28" s="18">
        <f>SUM(N28:P28)</f>
        <v>0</v>
      </c>
      <c r="N28" s="21"/>
      <c r="O28" s="22"/>
      <c r="P28" s="23"/>
      <c r="Q28" s="24">
        <f t="shared" si="5"/>
        <v>100</v>
      </c>
      <c r="R28" s="25">
        <f t="shared" si="6"/>
        <v>72.91666666666667</v>
      </c>
      <c r="S28" s="26"/>
      <c r="T28" s="27"/>
      <c r="U28" s="28"/>
      <c r="V28" s="29"/>
    </row>
    <row r="29" spans="1:22" s="8" customFormat="1" ht="15.75">
      <c r="A29" s="17" t="s">
        <v>52</v>
      </c>
      <c r="B29" s="18">
        <v>51</v>
      </c>
      <c r="C29" s="19"/>
      <c r="D29" s="18">
        <f t="shared" si="4"/>
        <v>51</v>
      </c>
      <c r="E29" s="20">
        <v>51</v>
      </c>
      <c r="F29" s="28"/>
      <c r="G29" s="29"/>
      <c r="H29" s="18">
        <v>48</v>
      </c>
      <c r="I29" s="21">
        <v>1</v>
      </c>
      <c r="J29" s="22">
        <v>32</v>
      </c>
      <c r="K29" s="22">
        <v>15</v>
      </c>
      <c r="L29" s="23"/>
      <c r="M29" s="18">
        <v>1</v>
      </c>
      <c r="N29" s="21"/>
      <c r="O29" s="22"/>
      <c r="P29" s="23"/>
      <c r="Q29" s="24">
        <f t="shared" si="5"/>
        <v>94.11764705882354</v>
      </c>
      <c r="R29" s="25">
        <f t="shared" si="6"/>
        <v>64.70588235294117</v>
      </c>
      <c r="S29" s="26"/>
      <c r="T29" s="27"/>
      <c r="U29" s="28"/>
      <c r="V29" s="29"/>
    </row>
    <row r="30" spans="1:22" s="8" customFormat="1" ht="15.75">
      <c r="A30" s="17" t="s">
        <v>53</v>
      </c>
      <c r="B30" s="18">
        <v>111</v>
      </c>
      <c r="C30" s="19"/>
      <c r="D30" s="18">
        <f>B30-C30</f>
        <v>111</v>
      </c>
      <c r="E30" s="20">
        <v>111</v>
      </c>
      <c r="F30" s="28"/>
      <c r="G30" s="29">
        <v>3</v>
      </c>
      <c r="H30" s="18">
        <v>108</v>
      </c>
      <c r="I30" s="21">
        <v>4</v>
      </c>
      <c r="J30" s="22">
        <v>63</v>
      </c>
      <c r="K30" s="22">
        <v>41</v>
      </c>
      <c r="L30" s="23"/>
      <c r="M30" s="18"/>
      <c r="N30" s="21"/>
      <c r="O30" s="22"/>
      <c r="P30" s="23"/>
      <c r="Q30" s="24">
        <f>H30*100/D30</f>
        <v>97.29729729729729</v>
      </c>
      <c r="R30" s="25">
        <f>SUM(I30+J30)*100/E30</f>
        <v>60.36036036036036</v>
      </c>
      <c r="S30" s="26"/>
      <c r="T30" s="27"/>
      <c r="U30" s="28"/>
      <c r="V30" s="29"/>
    </row>
    <row r="31" spans="1:22" ht="16.5" thickBot="1">
      <c r="A31" s="17"/>
      <c r="B31" s="18"/>
      <c r="C31" s="19"/>
      <c r="D31" s="18">
        <f>B31-C31</f>
        <v>0</v>
      </c>
      <c r="E31" s="20">
        <f>SUM(F31,G31,H31,M31,D31)</f>
        <v>0</v>
      </c>
      <c r="F31" s="28"/>
      <c r="G31" s="29"/>
      <c r="H31" s="18">
        <f>SUM(I31:L31)</f>
        <v>0</v>
      </c>
      <c r="I31" s="21"/>
      <c r="J31" s="22"/>
      <c r="K31" s="22"/>
      <c r="L31" s="23"/>
      <c r="M31" s="18">
        <f>SUM(N31:P31)</f>
        <v>0</v>
      </c>
      <c r="N31" s="21"/>
      <c r="O31" s="22"/>
      <c r="P31" s="23"/>
      <c r="Q31" s="24" t="e">
        <f>H31*100/D31</f>
        <v>#DIV/0!</v>
      </c>
      <c r="R31" s="25" t="e">
        <f>SUM(I31+J31)*100/E31</f>
        <v>#DIV/0!</v>
      </c>
      <c r="S31" s="26"/>
      <c r="T31" s="27"/>
      <c r="U31" s="28"/>
      <c r="V31" s="29"/>
    </row>
    <row r="32" spans="1:22" ht="16.5" thickBot="1">
      <c r="A32" s="30" t="s">
        <v>9</v>
      </c>
      <c r="B32" s="31">
        <f aca="true" t="shared" si="7" ref="B32:P32">SUM(B19:B31)</f>
        <v>641</v>
      </c>
      <c r="C32" s="32">
        <f t="shared" si="7"/>
        <v>0</v>
      </c>
      <c r="D32" s="31">
        <f t="shared" si="7"/>
        <v>641</v>
      </c>
      <c r="E32" s="32">
        <f t="shared" si="7"/>
        <v>641</v>
      </c>
      <c r="F32" s="33">
        <f t="shared" si="7"/>
        <v>0</v>
      </c>
      <c r="G32" s="34">
        <f t="shared" si="7"/>
        <v>4</v>
      </c>
      <c r="H32" s="31">
        <f t="shared" si="7"/>
        <v>632</v>
      </c>
      <c r="I32" s="35">
        <f t="shared" si="7"/>
        <v>32</v>
      </c>
      <c r="J32" s="36">
        <f t="shared" si="7"/>
        <v>376</v>
      </c>
      <c r="K32" s="36">
        <f t="shared" si="7"/>
        <v>197</v>
      </c>
      <c r="L32" s="37">
        <f t="shared" si="7"/>
        <v>26</v>
      </c>
      <c r="M32" s="31">
        <f t="shared" si="7"/>
        <v>1</v>
      </c>
      <c r="N32" s="35">
        <f t="shared" si="7"/>
        <v>0</v>
      </c>
      <c r="O32" s="36">
        <f t="shared" si="7"/>
        <v>0</v>
      </c>
      <c r="P32" s="37">
        <f t="shared" si="7"/>
        <v>0</v>
      </c>
      <c r="Q32" s="38">
        <f>H32*100/D32</f>
        <v>98.59594383775351</v>
      </c>
      <c r="R32" s="39">
        <f>SUM(I32+J32)*100/E32</f>
        <v>63.650546021840874</v>
      </c>
      <c r="S32" s="40"/>
      <c r="T32" s="41"/>
      <c r="U32" s="42"/>
      <c r="V32" s="43"/>
    </row>
    <row r="33" spans="1:22" s="4" customFormat="1" ht="18.75" thickBot="1">
      <c r="A33" s="156" t="s">
        <v>10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8"/>
    </row>
    <row r="34" spans="1:22" s="8" customFormat="1" ht="13.5" customHeight="1">
      <c r="A34" s="9" t="s">
        <v>36</v>
      </c>
      <c r="B34" s="10">
        <v>68</v>
      </c>
      <c r="C34" s="44"/>
      <c r="D34" s="10">
        <f>B34-C34</f>
        <v>68</v>
      </c>
      <c r="E34" s="10">
        <v>68</v>
      </c>
      <c r="F34" s="45"/>
      <c r="G34" s="46"/>
      <c r="H34" s="10">
        <v>68</v>
      </c>
      <c r="I34" s="47">
        <v>7</v>
      </c>
      <c r="J34" s="48">
        <v>48</v>
      </c>
      <c r="K34" s="48">
        <v>21</v>
      </c>
      <c r="L34" s="49"/>
      <c r="M34" s="10"/>
      <c r="N34" s="47"/>
      <c r="O34" s="48"/>
      <c r="P34" s="49"/>
      <c r="Q34" s="12">
        <f>H34*100/D34</f>
        <v>100</v>
      </c>
      <c r="R34" s="50">
        <f>SUM(I34+J34)*100/E34</f>
        <v>80.88235294117646</v>
      </c>
      <c r="S34" s="45"/>
      <c r="T34" s="46"/>
      <c r="U34" s="13"/>
      <c r="V34" s="11"/>
    </row>
    <row r="35" spans="1:22" s="8" customFormat="1" ht="15.75">
      <c r="A35" s="14" t="s">
        <v>39</v>
      </c>
      <c r="B35" s="15">
        <v>133</v>
      </c>
      <c r="C35" s="124"/>
      <c r="D35" s="15">
        <f>B35-C35</f>
        <v>133</v>
      </c>
      <c r="E35" s="15">
        <v>133</v>
      </c>
      <c r="F35" s="129"/>
      <c r="G35" s="130"/>
      <c r="H35" s="15">
        <v>125</v>
      </c>
      <c r="I35" s="127"/>
      <c r="J35" s="108">
        <v>59</v>
      </c>
      <c r="K35" s="108">
        <v>59</v>
      </c>
      <c r="L35" s="128">
        <v>7</v>
      </c>
      <c r="M35" s="15"/>
      <c r="N35" s="127"/>
      <c r="O35" s="108"/>
      <c r="P35" s="128"/>
      <c r="Q35" s="16">
        <f>H35*100/D35</f>
        <v>93.98496240601504</v>
      </c>
      <c r="R35" s="51">
        <f>SUM(I35+J35)*100/E35</f>
        <v>44.3609022556391</v>
      </c>
      <c r="S35" s="129"/>
      <c r="T35" s="128">
        <v>8</v>
      </c>
      <c r="U35" s="131"/>
      <c r="V35" s="126"/>
    </row>
    <row r="36" spans="1:22" s="8" customFormat="1" ht="15.75">
      <c r="A36" s="17" t="s">
        <v>35</v>
      </c>
      <c r="B36" s="18">
        <v>61</v>
      </c>
      <c r="C36" s="19"/>
      <c r="D36" s="18">
        <v>61</v>
      </c>
      <c r="E36" s="18">
        <v>61</v>
      </c>
      <c r="F36" s="26"/>
      <c r="G36" s="27">
        <v>1</v>
      </c>
      <c r="H36" s="18">
        <v>60</v>
      </c>
      <c r="I36" s="21"/>
      <c r="J36" s="22">
        <v>32</v>
      </c>
      <c r="K36" s="22">
        <v>27</v>
      </c>
      <c r="L36" s="23">
        <v>1</v>
      </c>
      <c r="M36" s="18"/>
      <c r="N36" s="21"/>
      <c r="O36" s="22"/>
      <c r="P36" s="23"/>
      <c r="Q36" s="24">
        <f aca="true" t="shared" si="8" ref="Q36:Q45">H36*100/D36</f>
        <v>98.36065573770492</v>
      </c>
      <c r="R36" s="52">
        <f aca="true" t="shared" si="9" ref="R36:R45">SUM(I36+J36)*100/E36</f>
        <v>52.459016393442624</v>
      </c>
      <c r="S36" s="26"/>
      <c r="T36" s="23"/>
      <c r="U36" s="28"/>
      <c r="V36" s="29"/>
    </row>
    <row r="37" spans="1:22" s="8" customFormat="1" ht="15.75">
      <c r="A37" s="17" t="s">
        <v>40</v>
      </c>
      <c r="B37" s="18">
        <v>25</v>
      </c>
      <c r="C37" s="19"/>
      <c r="D37" s="18">
        <f aca="true" t="shared" si="10" ref="D37:D43">B37-C37</f>
        <v>25</v>
      </c>
      <c r="E37" s="18">
        <v>25</v>
      </c>
      <c r="F37" s="21"/>
      <c r="G37" s="23"/>
      <c r="H37" s="18">
        <v>25</v>
      </c>
      <c r="I37" s="21">
        <v>2</v>
      </c>
      <c r="J37" s="22">
        <v>9</v>
      </c>
      <c r="K37" s="22">
        <v>9</v>
      </c>
      <c r="L37" s="23">
        <v>5</v>
      </c>
      <c r="M37" s="18">
        <v>0</v>
      </c>
      <c r="N37" s="21">
        <v>0</v>
      </c>
      <c r="O37" s="22"/>
      <c r="P37" s="23"/>
      <c r="Q37" s="24">
        <f t="shared" si="8"/>
        <v>100</v>
      </c>
      <c r="R37" s="52">
        <f t="shared" si="9"/>
        <v>44</v>
      </c>
      <c r="S37" s="26"/>
      <c r="T37" s="23"/>
      <c r="U37" s="28"/>
      <c r="V37" s="29"/>
    </row>
    <row r="38" spans="1:22" s="75" customFormat="1" ht="15.75">
      <c r="A38" s="17" t="s">
        <v>41</v>
      </c>
      <c r="B38" s="18">
        <v>94</v>
      </c>
      <c r="C38" s="19"/>
      <c r="D38" s="18">
        <f t="shared" si="10"/>
        <v>94</v>
      </c>
      <c r="E38" s="18">
        <v>94</v>
      </c>
      <c r="F38" s="21"/>
      <c r="G38" s="23">
        <v>1</v>
      </c>
      <c r="H38" s="18">
        <v>93</v>
      </c>
      <c r="I38" s="21">
        <v>7</v>
      </c>
      <c r="J38" s="22">
        <v>75</v>
      </c>
      <c r="K38" s="22">
        <v>7</v>
      </c>
      <c r="L38" s="23">
        <v>4</v>
      </c>
      <c r="M38" s="18">
        <v>0</v>
      </c>
      <c r="N38" s="21"/>
      <c r="O38" s="22"/>
      <c r="P38" s="23"/>
      <c r="Q38" s="24">
        <f t="shared" si="8"/>
        <v>98.93617021276596</v>
      </c>
      <c r="R38" s="52">
        <f t="shared" si="9"/>
        <v>87.23404255319149</v>
      </c>
      <c r="S38" s="26"/>
      <c r="T38" s="23"/>
      <c r="U38" s="28"/>
      <c r="V38" s="29"/>
    </row>
    <row r="39" spans="1:22" s="8" customFormat="1" ht="13.5" customHeight="1">
      <c r="A39" s="17" t="s">
        <v>42</v>
      </c>
      <c r="B39" s="18">
        <v>40</v>
      </c>
      <c r="C39" s="19"/>
      <c r="D39" s="18">
        <f t="shared" si="10"/>
        <v>40</v>
      </c>
      <c r="E39" s="18">
        <v>40</v>
      </c>
      <c r="F39" s="21"/>
      <c r="G39" s="23"/>
      <c r="H39" s="18">
        <v>40</v>
      </c>
      <c r="I39" s="21"/>
      <c r="J39" s="22">
        <v>10</v>
      </c>
      <c r="K39" s="22">
        <v>27</v>
      </c>
      <c r="L39" s="23"/>
      <c r="M39" s="18"/>
      <c r="N39" s="21"/>
      <c r="O39" s="22"/>
      <c r="P39" s="23">
        <v>3</v>
      </c>
      <c r="Q39" s="24">
        <v>92.5</v>
      </c>
      <c r="R39" s="52">
        <f t="shared" si="9"/>
        <v>25</v>
      </c>
      <c r="S39" s="26"/>
      <c r="T39" s="23">
        <v>3</v>
      </c>
      <c r="U39" s="28"/>
      <c r="V39" s="29"/>
    </row>
    <row r="40" spans="1:22" s="8" customFormat="1" ht="15.75">
      <c r="A40" s="17" t="s">
        <v>43</v>
      </c>
      <c r="B40" s="18">
        <v>81</v>
      </c>
      <c r="C40" s="19"/>
      <c r="D40" s="18">
        <f t="shared" si="10"/>
        <v>81</v>
      </c>
      <c r="E40" s="18">
        <v>81</v>
      </c>
      <c r="F40" s="26"/>
      <c r="G40" s="27"/>
      <c r="H40" s="18">
        <v>80</v>
      </c>
      <c r="I40" s="21">
        <v>4</v>
      </c>
      <c r="J40" s="22">
        <v>22</v>
      </c>
      <c r="K40" s="22">
        <v>45</v>
      </c>
      <c r="L40" s="23">
        <v>9</v>
      </c>
      <c r="M40" s="18">
        <v>1</v>
      </c>
      <c r="N40" s="21"/>
      <c r="O40" s="22"/>
      <c r="P40" s="23"/>
      <c r="Q40" s="24">
        <f t="shared" si="8"/>
        <v>98.76543209876543</v>
      </c>
      <c r="R40" s="52">
        <f t="shared" si="9"/>
        <v>32.098765432098766</v>
      </c>
      <c r="S40" s="26"/>
      <c r="T40" s="23"/>
      <c r="U40" s="28"/>
      <c r="V40" s="29"/>
    </row>
    <row r="41" spans="1:22" s="8" customFormat="1" ht="15.75">
      <c r="A41" s="17" t="s">
        <v>44</v>
      </c>
      <c r="B41" s="18">
        <v>126</v>
      </c>
      <c r="C41" s="19"/>
      <c r="D41" s="18">
        <f t="shared" si="10"/>
        <v>126</v>
      </c>
      <c r="E41" s="18">
        <v>126</v>
      </c>
      <c r="F41" s="26"/>
      <c r="G41" s="27">
        <v>4</v>
      </c>
      <c r="H41" s="18">
        <v>124</v>
      </c>
      <c r="I41" s="21"/>
      <c r="J41" s="22">
        <v>93</v>
      </c>
      <c r="K41" s="22">
        <v>27</v>
      </c>
      <c r="L41" s="23">
        <v>2</v>
      </c>
      <c r="M41" s="18">
        <f>SUM(N41:P41)</f>
        <v>0</v>
      </c>
      <c r="N41" s="21"/>
      <c r="O41" s="22"/>
      <c r="P41" s="23"/>
      <c r="Q41" s="24">
        <f t="shared" si="8"/>
        <v>98.41269841269842</v>
      </c>
      <c r="R41" s="52">
        <f t="shared" si="9"/>
        <v>73.80952380952381</v>
      </c>
      <c r="S41" s="26"/>
      <c r="T41" s="23"/>
      <c r="U41" s="28"/>
      <c r="V41" s="29"/>
    </row>
    <row r="42" spans="1:22" s="8" customFormat="1" ht="15.75">
      <c r="A42" s="17" t="s">
        <v>45</v>
      </c>
      <c r="B42" s="18">
        <v>26</v>
      </c>
      <c r="C42" s="19"/>
      <c r="D42" s="18">
        <f t="shared" si="10"/>
        <v>26</v>
      </c>
      <c r="E42" s="18">
        <v>26</v>
      </c>
      <c r="F42" s="26"/>
      <c r="G42" s="27"/>
      <c r="H42" s="18">
        <v>26</v>
      </c>
      <c r="I42" s="21">
        <v>2</v>
      </c>
      <c r="J42" s="22">
        <v>11</v>
      </c>
      <c r="K42" s="22">
        <v>13</v>
      </c>
      <c r="L42" s="23"/>
      <c r="M42" s="18">
        <f>SUM(N42:P42)</f>
        <v>0</v>
      </c>
      <c r="N42" s="21"/>
      <c r="O42" s="22"/>
      <c r="P42" s="23"/>
      <c r="Q42" s="24">
        <f t="shared" si="8"/>
        <v>100</v>
      </c>
      <c r="R42" s="52">
        <f t="shared" si="9"/>
        <v>50</v>
      </c>
      <c r="S42" s="26"/>
      <c r="T42" s="23"/>
      <c r="U42" s="28"/>
      <c r="V42" s="29"/>
    </row>
    <row r="43" spans="1:22" s="8" customFormat="1" ht="13.5" customHeight="1">
      <c r="A43" s="17" t="s">
        <v>46</v>
      </c>
      <c r="B43" s="18">
        <v>92</v>
      </c>
      <c r="C43" s="19"/>
      <c r="D43" s="18">
        <f t="shared" si="10"/>
        <v>92</v>
      </c>
      <c r="E43" s="18">
        <v>92</v>
      </c>
      <c r="F43" s="26"/>
      <c r="G43" s="27"/>
      <c r="H43" s="18">
        <v>92</v>
      </c>
      <c r="I43" s="21">
        <v>5</v>
      </c>
      <c r="J43" s="22">
        <v>40</v>
      </c>
      <c r="K43" s="22">
        <v>38</v>
      </c>
      <c r="L43" s="23">
        <v>9</v>
      </c>
      <c r="M43" s="18">
        <f>SUM(N43:P43)</f>
        <v>0</v>
      </c>
      <c r="N43" s="21"/>
      <c r="O43" s="22"/>
      <c r="P43" s="23"/>
      <c r="Q43" s="24">
        <f t="shared" si="8"/>
        <v>100</v>
      </c>
      <c r="R43" s="52">
        <f t="shared" si="9"/>
        <v>48.91304347826087</v>
      </c>
      <c r="S43" s="26"/>
      <c r="T43" s="23"/>
      <c r="U43" s="28"/>
      <c r="V43" s="29"/>
    </row>
    <row r="44" spans="1:22" s="8" customFormat="1" ht="15.75">
      <c r="A44" s="17" t="s">
        <v>52</v>
      </c>
      <c r="B44" s="18">
        <v>157</v>
      </c>
      <c r="C44" s="19"/>
      <c r="D44" s="18">
        <f>B44-C44</f>
        <v>157</v>
      </c>
      <c r="E44" s="18">
        <v>157</v>
      </c>
      <c r="F44" s="26"/>
      <c r="G44" s="27"/>
      <c r="H44" s="18">
        <v>153</v>
      </c>
      <c r="I44" s="21">
        <v>7</v>
      </c>
      <c r="J44" s="22">
        <v>112</v>
      </c>
      <c r="K44" s="22">
        <v>32</v>
      </c>
      <c r="L44" s="23">
        <v>2</v>
      </c>
      <c r="M44" s="18">
        <v>4</v>
      </c>
      <c r="N44" s="21"/>
      <c r="O44" s="22"/>
      <c r="P44" s="23">
        <v>4</v>
      </c>
      <c r="Q44" s="24">
        <f>H44*100/D44</f>
        <v>97.45222929936305</v>
      </c>
      <c r="R44" s="52">
        <f>SUM(I44+J44)*100/E44</f>
        <v>75.79617834394904</v>
      </c>
      <c r="S44" s="26"/>
      <c r="T44" s="23"/>
      <c r="U44" s="28"/>
      <c r="V44" s="29"/>
    </row>
    <row r="45" spans="1:22" s="8" customFormat="1" ht="15.75">
      <c r="A45" s="17" t="s">
        <v>53</v>
      </c>
      <c r="B45" s="18">
        <v>210</v>
      </c>
      <c r="C45" s="19"/>
      <c r="D45" s="18">
        <v>210</v>
      </c>
      <c r="E45" s="18">
        <v>210</v>
      </c>
      <c r="F45" s="26"/>
      <c r="G45" s="27">
        <v>2</v>
      </c>
      <c r="H45" s="18">
        <v>208</v>
      </c>
      <c r="I45" s="21">
        <v>11</v>
      </c>
      <c r="J45" s="22">
        <v>163</v>
      </c>
      <c r="K45" s="22">
        <v>34</v>
      </c>
      <c r="L45" s="23"/>
      <c r="M45" s="18">
        <v>2</v>
      </c>
      <c r="N45" s="21">
        <v>1</v>
      </c>
      <c r="O45" s="22"/>
      <c r="P45" s="23">
        <v>1</v>
      </c>
      <c r="Q45" s="24">
        <f t="shared" si="8"/>
        <v>99.04761904761905</v>
      </c>
      <c r="R45" s="52">
        <f t="shared" si="9"/>
        <v>82.85714285714286</v>
      </c>
      <c r="S45" s="26"/>
      <c r="T45" s="23"/>
      <c r="U45" s="28"/>
      <c r="V45" s="29"/>
    </row>
    <row r="46" spans="1:22" ht="14.25" customHeight="1" thickBot="1">
      <c r="A46" s="17"/>
      <c r="B46" s="18"/>
      <c r="C46" s="19"/>
      <c r="D46" s="18">
        <f>B46-C46</f>
        <v>0</v>
      </c>
      <c r="E46" s="18">
        <f>SUM(F46,G46,H46,M46,D46)</f>
        <v>0</v>
      </c>
      <c r="F46" s="26"/>
      <c r="G46" s="27"/>
      <c r="H46" s="18">
        <f>SUM(I46:L46)</f>
        <v>0</v>
      </c>
      <c r="I46" s="21"/>
      <c r="J46" s="22"/>
      <c r="K46" s="22"/>
      <c r="L46" s="23"/>
      <c r="M46" s="18">
        <f>SUM(N46:P46)</f>
        <v>0</v>
      </c>
      <c r="N46" s="21"/>
      <c r="O46" s="22"/>
      <c r="P46" s="23"/>
      <c r="Q46" s="24" t="e">
        <f>H46*100/D46</f>
        <v>#DIV/0!</v>
      </c>
      <c r="R46" s="52" t="e">
        <f>SUM(I46+J46)*100/E46</f>
        <v>#DIV/0!</v>
      </c>
      <c r="S46" s="26"/>
      <c r="T46" s="23"/>
      <c r="U46" s="28"/>
      <c r="V46" s="29"/>
    </row>
    <row r="47" spans="1:22" ht="18.75" customHeight="1" thickBot="1">
      <c r="A47" s="30" t="s">
        <v>9</v>
      </c>
      <c r="B47" s="31">
        <f aca="true" t="shared" si="11" ref="B47:P47">SUM(B34:B46)</f>
        <v>1113</v>
      </c>
      <c r="C47" s="32">
        <f t="shared" si="11"/>
        <v>0</v>
      </c>
      <c r="D47" s="31">
        <f t="shared" si="11"/>
        <v>1113</v>
      </c>
      <c r="E47" s="31">
        <f t="shared" si="11"/>
        <v>1113</v>
      </c>
      <c r="F47" s="35">
        <f t="shared" si="11"/>
        <v>0</v>
      </c>
      <c r="G47" s="37">
        <f t="shared" si="11"/>
        <v>8</v>
      </c>
      <c r="H47" s="31">
        <f t="shared" si="11"/>
        <v>1094</v>
      </c>
      <c r="I47" s="35">
        <f t="shared" si="11"/>
        <v>45</v>
      </c>
      <c r="J47" s="36">
        <f t="shared" si="11"/>
        <v>674</v>
      </c>
      <c r="K47" s="36">
        <f t="shared" si="11"/>
        <v>339</v>
      </c>
      <c r="L47" s="37">
        <f t="shared" si="11"/>
        <v>39</v>
      </c>
      <c r="M47" s="31">
        <f t="shared" si="11"/>
        <v>7</v>
      </c>
      <c r="N47" s="35">
        <f t="shared" si="11"/>
        <v>1</v>
      </c>
      <c r="O47" s="36">
        <f t="shared" si="11"/>
        <v>0</v>
      </c>
      <c r="P47" s="37">
        <f t="shared" si="11"/>
        <v>8</v>
      </c>
      <c r="Q47" s="38">
        <f>H47*100/D47</f>
        <v>98.29290206648697</v>
      </c>
      <c r="R47" s="38">
        <f>SUM(I47+J47)*100/E47</f>
        <v>64.60017969451931</v>
      </c>
      <c r="S47" s="40"/>
      <c r="T47" s="37"/>
      <c r="U47" s="42"/>
      <c r="V47" s="43"/>
    </row>
    <row r="48" spans="1:22" s="4" customFormat="1" ht="36" customHeight="1" thickBot="1">
      <c r="A48" s="156" t="s">
        <v>11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8"/>
    </row>
    <row r="49" spans="1:22" s="8" customFormat="1" ht="12.75" customHeight="1">
      <c r="A49" s="9" t="s">
        <v>36</v>
      </c>
      <c r="B49" s="10">
        <v>1</v>
      </c>
      <c r="C49" s="44"/>
      <c r="D49" s="10">
        <f>B49-C49</f>
        <v>1</v>
      </c>
      <c r="E49" s="10">
        <v>1</v>
      </c>
      <c r="F49" s="45"/>
      <c r="G49" s="46"/>
      <c r="H49" s="10">
        <v>1</v>
      </c>
      <c r="I49" s="47"/>
      <c r="J49" s="48"/>
      <c r="K49" s="48">
        <v>1</v>
      </c>
      <c r="L49" s="49"/>
      <c r="M49" s="10"/>
      <c r="N49" s="47"/>
      <c r="O49" s="48"/>
      <c r="P49" s="49"/>
      <c r="Q49" s="12">
        <f>H49*100/D49</f>
        <v>100</v>
      </c>
      <c r="R49" s="50">
        <f>SUM(I49+J49)*100/E49</f>
        <v>0</v>
      </c>
      <c r="S49" s="45"/>
      <c r="T49" s="46"/>
      <c r="U49" s="13"/>
      <c r="V49" s="11"/>
    </row>
    <row r="50" spans="1:22" s="8" customFormat="1" ht="12.75" customHeight="1">
      <c r="A50" s="14" t="s">
        <v>39</v>
      </c>
      <c r="B50" s="15">
        <v>45</v>
      </c>
      <c r="C50" s="124"/>
      <c r="D50" s="15">
        <v>45</v>
      </c>
      <c r="E50" s="15">
        <v>45</v>
      </c>
      <c r="F50" s="129"/>
      <c r="G50" s="130"/>
      <c r="H50" s="15">
        <v>45</v>
      </c>
      <c r="I50" s="127"/>
      <c r="J50" s="108">
        <v>23</v>
      </c>
      <c r="K50" s="108">
        <v>20</v>
      </c>
      <c r="L50" s="128">
        <v>2</v>
      </c>
      <c r="M50" s="15">
        <f>SUM(N50:P50)</f>
        <v>0</v>
      </c>
      <c r="N50" s="127"/>
      <c r="O50" s="108"/>
      <c r="P50" s="128"/>
      <c r="Q50" s="16">
        <f>H50*100/D50</f>
        <v>100</v>
      </c>
      <c r="R50" s="51">
        <f>SUM(I50+J50)*100/E50</f>
        <v>51.111111111111114</v>
      </c>
      <c r="S50" s="129"/>
      <c r="T50" s="130"/>
      <c r="U50" s="131"/>
      <c r="V50" s="126"/>
    </row>
    <row r="51" spans="1:22" s="8" customFormat="1" ht="15.75">
      <c r="A51" s="14" t="s">
        <v>35</v>
      </c>
      <c r="B51" s="15">
        <v>39</v>
      </c>
      <c r="C51" s="124">
        <v>1</v>
      </c>
      <c r="D51" s="15">
        <f aca="true" t="shared" si="12" ref="D51:D58">B51-C51</f>
        <v>38</v>
      </c>
      <c r="E51" s="15">
        <v>38</v>
      </c>
      <c r="F51" s="127"/>
      <c r="G51" s="130"/>
      <c r="H51" s="15">
        <v>38</v>
      </c>
      <c r="I51" s="127">
        <v>1</v>
      </c>
      <c r="J51" s="108">
        <v>20</v>
      </c>
      <c r="K51" s="108">
        <v>17</v>
      </c>
      <c r="L51" s="128"/>
      <c r="M51" s="15"/>
      <c r="N51" s="127"/>
      <c r="O51" s="108"/>
      <c r="P51" s="128"/>
      <c r="Q51" s="16">
        <f aca="true" t="shared" si="13" ref="Q51:Q58">H51*100/D51</f>
        <v>100</v>
      </c>
      <c r="R51" s="51">
        <f aca="true" t="shared" si="14" ref="R51:R58">SUM(I51+J51)*100/E51</f>
        <v>55.26315789473684</v>
      </c>
      <c r="S51" s="129"/>
      <c r="T51" s="130"/>
      <c r="U51" s="131"/>
      <c r="V51" s="126"/>
    </row>
    <row r="52" spans="1:22" s="8" customFormat="1" ht="12.75" customHeight="1">
      <c r="A52" s="14" t="s">
        <v>40</v>
      </c>
      <c r="B52" s="15">
        <v>34</v>
      </c>
      <c r="C52" s="124"/>
      <c r="D52" s="15">
        <v>34</v>
      </c>
      <c r="E52" s="15">
        <v>34</v>
      </c>
      <c r="F52" s="127"/>
      <c r="G52" s="130"/>
      <c r="H52" s="15">
        <v>34</v>
      </c>
      <c r="I52" s="127">
        <v>0</v>
      </c>
      <c r="J52" s="108">
        <v>13</v>
      </c>
      <c r="K52" s="108">
        <v>16</v>
      </c>
      <c r="L52" s="128">
        <v>5</v>
      </c>
      <c r="M52" s="15">
        <f aca="true" t="shared" si="15" ref="M52:M58">SUM(N52:P52)</f>
        <v>0</v>
      </c>
      <c r="N52" s="127"/>
      <c r="O52" s="108"/>
      <c r="P52" s="128"/>
      <c r="Q52" s="16">
        <f t="shared" si="13"/>
        <v>100</v>
      </c>
      <c r="R52" s="51">
        <f t="shared" si="14"/>
        <v>38.23529411764706</v>
      </c>
      <c r="S52" s="129"/>
      <c r="T52" s="130"/>
      <c r="U52" s="131"/>
      <c r="V52" s="126"/>
    </row>
    <row r="53" spans="1:22" s="8" customFormat="1" ht="15.75">
      <c r="A53" s="14" t="s">
        <v>41</v>
      </c>
      <c r="B53" s="15">
        <v>5</v>
      </c>
      <c r="C53" s="124"/>
      <c r="D53" s="15">
        <f t="shared" si="12"/>
        <v>5</v>
      </c>
      <c r="E53" s="15">
        <v>5</v>
      </c>
      <c r="F53" s="129"/>
      <c r="G53" s="130"/>
      <c r="H53" s="15">
        <v>5</v>
      </c>
      <c r="I53" s="127"/>
      <c r="J53" s="108">
        <v>2</v>
      </c>
      <c r="K53" s="108">
        <v>3</v>
      </c>
      <c r="L53" s="128"/>
      <c r="M53" s="15">
        <v>0</v>
      </c>
      <c r="N53" s="127">
        <v>0</v>
      </c>
      <c r="O53" s="108"/>
      <c r="P53" s="128"/>
      <c r="Q53" s="16">
        <f t="shared" si="13"/>
        <v>100</v>
      </c>
      <c r="R53" s="51">
        <f t="shared" si="14"/>
        <v>40</v>
      </c>
      <c r="S53" s="129"/>
      <c r="T53" s="130"/>
      <c r="U53" s="131"/>
      <c r="V53" s="126"/>
    </row>
    <row r="54" spans="1:22" s="8" customFormat="1" ht="15.75">
      <c r="A54" s="14" t="s">
        <v>42</v>
      </c>
      <c r="B54" s="15">
        <v>32</v>
      </c>
      <c r="C54" s="124"/>
      <c r="D54" s="15">
        <f t="shared" si="12"/>
        <v>32</v>
      </c>
      <c r="E54" s="15">
        <v>32</v>
      </c>
      <c r="F54" s="129"/>
      <c r="G54" s="130"/>
      <c r="H54" s="15">
        <v>32</v>
      </c>
      <c r="I54" s="127">
        <v>1</v>
      </c>
      <c r="J54" s="108">
        <v>16</v>
      </c>
      <c r="K54" s="108">
        <v>14</v>
      </c>
      <c r="L54" s="128"/>
      <c r="M54" s="15">
        <f t="shared" si="15"/>
        <v>0</v>
      </c>
      <c r="N54" s="127"/>
      <c r="O54" s="108"/>
      <c r="P54" s="128"/>
      <c r="Q54" s="16">
        <f t="shared" si="13"/>
        <v>100</v>
      </c>
      <c r="R54" s="51">
        <f t="shared" si="14"/>
        <v>53.125</v>
      </c>
      <c r="S54" s="129"/>
      <c r="T54" s="130"/>
      <c r="U54" s="131"/>
      <c r="V54" s="126"/>
    </row>
    <row r="55" spans="1:22" s="8" customFormat="1" ht="15.75">
      <c r="A55" s="14" t="s">
        <v>43</v>
      </c>
      <c r="B55" s="15">
        <v>73</v>
      </c>
      <c r="C55" s="124"/>
      <c r="D55" s="15">
        <f t="shared" si="12"/>
        <v>73</v>
      </c>
      <c r="E55" s="15">
        <v>73</v>
      </c>
      <c r="F55" s="129"/>
      <c r="G55" s="130"/>
      <c r="H55" s="15">
        <v>73</v>
      </c>
      <c r="I55" s="127">
        <v>0</v>
      </c>
      <c r="J55" s="108">
        <v>17</v>
      </c>
      <c r="K55" s="108">
        <v>39</v>
      </c>
      <c r="L55" s="128">
        <v>16</v>
      </c>
      <c r="M55" s="15">
        <v>1</v>
      </c>
      <c r="N55" s="127"/>
      <c r="O55" s="108"/>
      <c r="P55" s="128"/>
      <c r="Q55" s="16">
        <f t="shared" si="13"/>
        <v>100</v>
      </c>
      <c r="R55" s="51">
        <f t="shared" si="14"/>
        <v>23.28767123287671</v>
      </c>
      <c r="S55" s="129"/>
      <c r="T55" s="130"/>
      <c r="U55" s="131"/>
      <c r="V55" s="126"/>
    </row>
    <row r="56" spans="1:22" s="8" customFormat="1" ht="15.75">
      <c r="A56" s="14" t="s">
        <v>44</v>
      </c>
      <c r="B56" s="15">
        <v>28</v>
      </c>
      <c r="C56" s="124"/>
      <c r="D56" s="15">
        <f t="shared" si="12"/>
        <v>28</v>
      </c>
      <c r="E56" s="15">
        <v>28</v>
      </c>
      <c r="F56" s="129"/>
      <c r="G56" s="130"/>
      <c r="H56" s="15">
        <v>28</v>
      </c>
      <c r="I56" s="127"/>
      <c r="J56" s="108">
        <v>24</v>
      </c>
      <c r="K56" s="108">
        <v>4</v>
      </c>
      <c r="L56" s="128"/>
      <c r="M56" s="15">
        <v>0</v>
      </c>
      <c r="N56" s="127"/>
      <c r="O56" s="108"/>
      <c r="P56" s="128"/>
      <c r="Q56" s="16">
        <f t="shared" si="13"/>
        <v>100</v>
      </c>
      <c r="R56" s="51">
        <f t="shared" si="14"/>
        <v>85.71428571428571</v>
      </c>
      <c r="S56" s="129"/>
      <c r="T56" s="130"/>
      <c r="U56" s="131"/>
      <c r="V56" s="126"/>
    </row>
    <row r="57" spans="1:22" s="8" customFormat="1" ht="15.75">
      <c r="A57" s="14" t="s">
        <v>45</v>
      </c>
      <c r="B57" s="15">
        <v>13</v>
      </c>
      <c r="C57" s="124"/>
      <c r="D57" s="15">
        <f t="shared" si="12"/>
        <v>13</v>
      </c>
      <c r="E57" s="15">
        <v>13</v>
      </c>
      <c r="F57" s="129"/>
      <c r="G57" s="130"/>
      <c r="H57" s="15">
        <v>13</v>
      </c>
      <c r="I57" s="127">
        <v>1</v>
      </c>
      <c r="J57" s="108">
        <v>7</v>
      </c>
      <c r="K57" s="108">
        <v>4</v>
      </c>
      <c r="L57" s="128">
        <v>1</v>
      </c>
      <c r="M57" s="15">
        <f t="shared" si="15"/>
        <v>0</v>
      </c>
      <c r="N57" s="127"/>
      <c r="O57" s="108"/>
      <c r="P57" s="128"/>
      <c r="Q57" s="16">
        <f t="shared" si="13"/>
        <v>100</v>
      </c>
      <c r="R57" s="51">
        <f t="shared" si="14"/>
        <v>61.53846153846154</v>
      </c>
      <c r="S57" s="129"/>
      <c r="T57" s="130"/>
      <c r="U57" s="131"/>
      <c r="V57" s="126"/>
    </row>
    <row r="58" spans="1:22" s="8" customFormat="1" ht="15.75">
      <c r="A58" s="14" t="s">
        <v>46</v>
      </c>
      <c r="B58" s="15">
        <v>36</v>
      </c>
      <c r="C58" s="124">
        <v>1</v>
      </c>
      <c r="D58" s="15">
        <f t="shared" si="12"/>
        <v>35</v>
      </c>
      <c r="E58" s="15">
        <v>35</v>
      </c>
      <c r="F58" s="129"/>
      <c r="G58" s="130"/>
      <c r="H58" s="15">
        <v>35</v>
      </c>
      <c r="I58" s="127">
        <v>3</v>
      </c>
      <c r="J58" s="108">
        <v>15</v>
      </c>
      <c r="K58" s="108">
        <v>12</v>
      </c>
      <c r="L58" s="128">
        <v>4</v>
      </c>
      <c r="M58" s="15">
        <f t="shared" si="15"/>
        <v>0</v>
      </c>
      <c r="N58" s="127"/>
      <c r="O58" s="108"/>
      <c r="P58" s="128"/>
      <c r="Q58" s="16">
        <f t="shared" si="13"/>
        <v>100</v>
      </c>
      <c r="R58" s="51">
        <f t="shared" si="14"/>
        <v>51.42857142857143</v>
      </c>
      <c r="S58" s="129"/>
      <c r="T58" s="130"/>
      <c r="U58" s="131"/>
      <c r="V58" s="126"/>
    </row>
    <row r="59" spans="1:22" s="8" customFormat="1" ht="15.75">
      <c r="A59" s="14" t="s">
        <v>52</v>
      </c>
      <c r="B59" s="15">
        <v>66</v>
      </c>
      <c r="C59" s="124"/>
      <c r="D59" s="15">
        <f>B59-C59</f>
        <v>66</v>
      </c>
      <c r="E59" s="15">
        <v>66</v>
      </c>
      <c r="F59" s="129"/>
      <c r="G59" s="130"/>
      <c r="H59" s="15">
        <v>66</v>
      </c>
      <c r="I59" s="127">
        <v>2</v>
      </c>
      <c r="J59" s="108">
        <v>51</v>
      </c>
      <c r="K59" s="108">
        <v>9</v>
      </c>
      <c r="L59" s="128">
        <v>3</v>
      </c>
      <c r="M59" s="15">
        <v>1</v>
      </c>
      <c r="N59" s="127"/>
      <c r="O59" s="108"/>
      <c r="P59" s="128">
        <v>1</v>
      </c>
      <c r="Q59" s="16">
        <f>H59*100/D59</f>
        <v>100</v>
      </c>
      <c r="R59" s="51">
        <f>SUM(I59+J59)*100/E59</f>
        <v>80.3030303030303</v>
      </c>
      <c r="S59" s="129"/>
      <c r="T59" s="130"/>
      <c r="U59" s="131"/>
      <c r="V59" s="126"/>
    </row>
    <row r="60" spans="1:22" s="8" customFormat="1" ht="15.75">
      <c r="A60" s="14" t="s">
        <v>53</v>
      </c>
      <c r="B60" s="15">
        <v>59</v>
      </c>
      <c r="C60" s="124"/>
      <c r="D60" s="15">
        <f>B60-C60</f>
        <v>59</v>
      </c>
      <c r="E60" s="15">
        <v>59</v>
      </c>
      <c r="F60" s="129"/>
      <c r="G60" s="130">
        <v>1</v>
      </c>
      <c r="H60" s="15">
        <v>58</v>
      </c>
      <c r="I60" s="127">
        <v>4</v>
      </c>
      <c r="J60" s="108">
        <v>48</v>
      </c>
      <c r="K60" s="108">
        <v>6</v>
      </c>
      <c r="L60" s="128"/>
      <c r="M60" s="15">
        <f>SUM(N60:P60)</f>
        <v>0</v>
      </c>
      <c r="N60" s="127"/>
      <c r="O60" s="108"/>
      <c r="P60" s="128"/>
      <c r="Q60" s="16">
        <v>99</v>
      </c>
      <c r="R60" s="51">
        <v>82.5</v>
      </c>
      <c r="S60" s="129"/>
      <c r="T60" s="130"/>
      <c r="U60" s="131"/>
      <c r="V60" s="126"/>
    </row>
    <row r="61" spans="1:22" ht="16.5" thickBot="1">
      <c r="A61" s="17"/>
      <c r="B61" s="18"/>
      <c r="C61" s="19"/>
      <c r="D61" s="18">
        <f>B61-C61</f>
        <v>0</v>
      </c>
      <c r="E61" s="18">
        <f>SUM(F61,G61,H61,M61,D61)</f>
        <v>0</v>
      </c>
      <c r="F61" s="26"/>
      <c r="G61" s="27"/>
      <c r="H61" s="18">
        <f>SUM(I61:L61)</f>
        <v>0</v>
      </c>
      <c r="I61" s="21"/>
      <c r="J61" s="22"/>
      <c r="K61" s="22"/>
      <c r="L61" s="23"/>
      <c r="M61" s="18">
        <f>SUM(N61:P61)</f>
        <v>0</v>
      </c>
      <c r="N61" s="21"/>
      <c r="O61" s="22"/>
      <c r="P61" s="23"/>
      <c r="Q61" s="24" t="e">
        <f>H61*100/D61</f>
        <v>#DIV/0!</v>
      </c>
      <c r="R61" s="52" t="e">
        <f>SUM(I61+J61)*100/E61</f>
        <v>#DIV/0!</v>
      </c>
      <c r="S61" s="26"/>
      <c r="T61" s="27"/>
      <c r="U61" s="28"/>
      <c r="V61" s="29"/>
    </row>
    <row r="62" spans="1:22" ht="16.5" thickBot="1">
      <c r="A62" s="30" t="s">
        <v>9</v>
      </c>
      <c r="B62" s="31">
        <f aca="true" t="shared" si="16" ref="B62:P62">SUM(B50:B61)</f>
        <v>430</v>
      </c>
      <c r="C62" s="32">
        <f t="shared" si="16"/>
        <v>2</v>
      </c>
      <c r="D62" s="31">
        <f t="shared" si="16"/>
        <v>428</v>
      </c>
      <c r="E62" s="31">
        <f t="shared" si="16"/>
        <v>428</v>
      </c>
      <c r="F62" s="35">
        <f t="shared" si="16"/>
        <v>0</v>
      </c>
      <c r="G62" s="37">
        <f t="shared" si="16"/>
        <v>1</v>
      </c>
      <c r="H62" s="31">
        <f t="shared" si="16"/>
        <v>427</v>
      </c>
      <c r="I62" s="35">
        <f t="shared" si="16"/>
        <v>12</v>
      </c>
      <c r="J62" s="36">
        <f t="shared" si="16"/>
        <v>236</v>
      </c>
      <c r="K62" s="36">
        <f t="shared" si="16"/>
        <v>144</v>
      </c>
      <c r="L62" s="37">
        <f t="shared" si="16"/>
        <v>31</v>
      </c>
      <c r="M62" s="31">
        <f t="shared" si="16"/>
        <v>2</v>
      </c>
      <c r="N62" s="35">
        <f t="shared" si="16"/>
        <v>0</v>
      </c>
      <c r="O62" s="36">
        <f t="shared" si="16"/>
        <v>0</v>
      </c>
      <c r="P62" s="37">
        <f t="shared" si="16"/>
        <v>1</v>
      </c>
      <c r="Q62" s="38">
        <f>H62*100/D62</f>
        <v>99.76635514018692</v>
      </c>
      <c r="R62" s="38">
        <f>SUM(I62+J62)*100/E62</f>
        <v>57.94392523364486</v>
      </c>
      <c r="S62" s="40"/>
      <c r="T62" s="41"/>
      <c r="U62" s="42"/>
      <c r="V62" s="43"/>
    </row>
    <row r="63" spans="1:22" ht="18.75" thickBot="1">
      <c r="A63" s="156" t="s">
        <v>12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8"/>
    </row>
    <row r="64" spans="1:22" ht="15.75">
      <c r="A64" s="9" t="s">
        <v>36</v>
      </c>
      <c r="B64" s="10">
        <v>68</v>
      </c>
      <c r="C64" s="44"/>
      <c r="D64" s="10">
        <f>B64-C64</f>
        <v>68</v>
      </c>
      <c r="E64" s="10">
        <v>68</v>
      </c>
      <c r="F64" s="45"/>
      <c r="G64" s="46"/>
      <c r="H64" s="10">
        <v>67</v>
      </c>
      <c r="I64" s="47">
        <v>15</v>
      </c>
      <c r="J64" s="48">
        <v>34</v>
      </c>
      <c r="K64" s="48">
        <v>17</v>
      </c>
      <c r="L64" s="49">
        <v>1</v>
      </c>
      <c r="M64" s="10">
        <v>1</v>
      </c>
      <c r="N64" s="47"/>
      <c r="O64" s="48"/>
      <c r="P64" s="53"/>
      <c r="Q64" s="12">
        <f>H64*100/D64</f>
        <v>98.52941176470588</v>
      </c>
      <c r="R64" s="50">
        <f>SUM(I64+J64)*100/E64</f>
        <v>72.05882352941177</v>
      </c>
      <c r="S64" s="13"/>
      <c r="T64" s="46"/>
      <c r="U64" s="13"/>
      <c r="V64" s="11"/>
    </row>
    <row r="65" spans="1:22" s="8" customFormat="1" ht="15.75">
      <c r="A65" s="133" t="s">
        <v>39</v>
      </c>
      <c r="B65" s="15">
        <v>29</v>
      </c>
      <c r="C65" s="124"/>
      <c r="D65" s="15">
        <f aca="true" t="shared" si="17" ref="D65:D73">B65-C65</f>
        <v>29</v>
      </c>
      <c r="E65" s="15">
        <v>29</v>
      </c>
      <c r="F65" s="129"/>
      <c r="G65" s="130"/>
      <c r="H65" s="15">
        <v>29</v>
      </c>
      <c r="I65" s="127"/>
      <c r="J65" s="108">
        <v>20</v>
      </c>
      <c r="K65" s="108">
        <v>8</v>
      </c>
      <c r="L65" s="128">
        <v>1</v>
      </c>
      <c r="M65" s="15"/>
      <c r="N65" s="127"/>
      <c r="O65" s="108"/>
      <c r="P65" s="134"/>
      <c r="Q65" s="16">
        <f aca="true" t="shared" si="18" ref="Q65:Q73">H65*100/D65</f>
        <v>100</v>
      </c>
      <c r="R65" s="51">
        <f aca="true" t="shared" si="19" ref="R65:R73">SUM(I65+J65)*100/E65</f>
        <v>68.96551724137932</v>
      </c>
      <c r="S65" s="135"/>
      <c r="T65" s="123"/>
      <c r="U65" s="135"/>
      <c r="V65" s="136"/>
    </row>
    <row r="66" spans="1:22" s="8" customFormat="1" ht="15.75">
      <c r="A66" s="133" t="s">
        <v>35</v>
      </c>
      <c r="B66" s="15">
        <v>28</v>
      </c>
      <c r="C66" s="124"/>
      <c r="D66" s="15">
        <f t="shared" si="17"/>
        <v>28</v>
      </c>
      <c r="E66" s="15">
        <v>28</v>
      </c>
      <c r="F66" s="127"/>
      <c r="G66" s="130">
        <v>1</v>
      </c>
      <c r="H66" s="15">
        <v>27</v>
      </c>
      <c r="I66" s="127"/>
      <c r="J66" s="108">
        <v>13</v>
      </c>
      <c r="K66" s="108">
        <v>14</v>
      </c>
      <c r="L66" s="128"/>
      <c r="M66" s="15"/>
      <c r="N66" s="127"/>
      <c r="O66" s="108"/>
      <c r="P66" s="134"/>
      <c r="Q66" s="16">
        <f t="shared" si="18"/>
        <v>96.42857142857143</v>
      </c>
      <c r="R66" s="51">
        <f t="shared" si="19"/>
        <v>46.42857142857143</v>
      </c>
      <c r="S66" s="135"/>
      <c r="T66" s="123">
        <v>1</v>
      </c>
      <c r="U66" s="135"/>
      <c r="V66" s="136"/>
    </row>
    <row r="67" spans="1:22" s="8" customFormat="1" ht="15.75">
      <c r="A67" s="133" t="s">
        <v>40</v>
      </c>
      <c r="B67" s="15">
        <v>16</v>
      </c>
      <c r="C67" s="124"/>
      <c r="D67" s="15">
        <f t="shared" si="17"/>
        <v>16</v>
      </c>
      <c r="E67" s="15">
        <v>16</v>
      </c>
      <c r="F67" s="127"/>
      <c r="G67" s="130"/>
      <c r="H67" s="15">
        <v>16</v>
      </c>
      <c r="I67" s="127">
        <v>1</v>
      </c>
      <c r="J67" s="108">
        <v>6</v>
      </c>
      <c r="K67" s="108">
        <v>5</v>
      </c>
      <c r="L67" s="128">
        <v>4</v>
      </c>
      <c r="M67" s="15">
        <v>0</v>
      </c>
      <c r="N67" s="127"/>
      <c r="O67" s="108"/>
      <c r="P67" s="134"/>
      <c r="Q67" s="16">
        <f t="shared" si="18"/>
        <v>100</v>
      </c>
      <c r="R67" s="51">
        <f t="shared" si="19"/>
        <v>43.75</v>
      </c>
      <c r="S67" s="135"/>
      <c r="T67" s="123"/>
      <c r="U67" s="135"/>
      <c r="V67" s="136"/>
    </row>
    <row r="68" spans="1:22" s="8" customFormat="1" ht="15.75">
      <c r="A68" s="133" t="s">
        <v>41</v>
      </c>
      <c r="B68" s="15">
        <v>17</v>
      </c>
      <c r="C68" s="124"/>
      <c r="D68" s="15">
        <f t="shared" si="17"/>
        <v>17</v>
      </c>
      <c r="E68" s="15">
        <v>17</v>
      </c>
      <c r="F68" s="127"/>
      <c r="G68" s="130"/>
      <c r="H68" s="15">
        <v>17</v>
      </c>
      <c r="I68" s="127">
        <v>2</v>
      </c>
      <c r="J68" s="108">
        <v>12</v>
      </c>
      <c r="K68" s="108">
        <v>2</v>
      </c>
      <c r="L68" s="128">
        <v>1</v>
      </c>
      <c r="M68" s="15">
        <f aca="true" t="shared" si="20" ref="M68:M73">SUM(N68:P68)</f>
        <v>0</v>
      </c>
      <c r="N68" s="127"/>
      <c r="O68" s="108"/>
      <c r="P68" s="134"/>
      <c r="Q68" s="16">
        <f t="shared" si="18"/>
        <v>100</v>
      </c>
      <c r="R68" s="51">
        <f t="shared" si="19"/>
        <v>82.3529411764706</v>
      </c>
      <c r="S68" s="135"/>
      <c r="T68" s="123"/>
      <c r="U68" s="135"/>
      <c r="V68" s="136"/>
    </row>
    <row r="69" spans="1:22" s="8" customFormat="1" ht="15.75">
      <c r="A69" s="133" t="s">
        <v>42</v>
      </c>
      <c r="B69" s="15">
        <v>15</v>
      </c>
      <c r="C69" s="124"/>
      <c r="D69" s="15">
        <f t="shared" si="17"/>
        <v>15</v>
      </c>
      <c r="E69" s="15">
        <v>15</v>
      </c>
      <c r="F69" s="129"/>
      <c r="G69" s="130"/>
      <c r="H69" s="15">
        <v>15</v>
      </c>
      <c r="I69" s="127">
        <v>0</v>
      </c>
      <c r="J69" s="108">
        <v>6</v>
      </c>
      <c r="K69" s="108">
        <v>9</v>
      </c>
      <c r="L69" s="128"/>
      <c r="M69" s="15">
        <f t="shared" si="20"/>
        <v>0</v>
      </c>
      <c r="N69" s="127"/>
      <c r="O69" s="108"/>
      <c r="P69" s="134"/>
      <c r="Q69" s="16">
        <f t="shared" si="18"/>
        <v>100</v>
      </c>
      <c r="R69" s="51">
        <f t="shared" si="19"/>
        <v>40</v>
      </c>
      <c r="S69" s="135"/>
      <c r="T69" s="123"/>
      <c r="U69" s="135"/>
      <c r="V69" s="136"/>
    </row>
    <row r="70" spans="1:22" s="8" customFormat="1" ht="15.75">
      <c r="A70" s="133" t="s">
        <v>43</v>
      </c>
      <c r="B70" s="15">
        <v>33</v>
      </c>
      <c r="C70" s="124"/>
      <c r="D70" s="15">
        <f t="shared" si="17"/>
        <v>33</v>
      </c>
      <c r="E70" s="15">
        <v>33</v>
      </c>
      <c r="F70" s="129"/>
      <c r="G70" s="130"/>
      <c r="H70" s="15">
        <v>33</v>
      </c>
      <c r="I70" s="127">
        <v>0</v>
      </c>
      <c r="J70" s="108">
        <v>20</v>
      </c>
      <c r="K70" s="108">
        <v>13</v>
      </c>
      <c r="L70" s="128"/>
      <c r="M70" s="15">
        <f t="shared" si="20"/>
        <v>0</v>
      </c>
      <c r="N70" s="127"/>
      <c r="O70" s="108"/>
      <c r="P70" s="134"/>
      <c r="Q70" s="16">
        <f t="shared" si="18"/>
        <v>100</v>
      </c>
      <c r="R70" s="51">
        <f t="shared" si="19"/>
        <v>60.60606060606061</v>
      </c>
      <c r="S70" s="135"/>
      <c r="T70" s="123"/>
      <c r="U70" s="135"/>
      <c r="V70" s="136"/>
    </row>
    <row r="71" spans="1:22" s="8" customFormat="1" ht="15.75">
      <c r="A71" s="133" t="s">
        <v>44</v>
      </c>
      <c r="B71" s="15">
        <v>14</v>
      </c>
      <c r="C71" s="124"/>
      <c r="D71" s="15">
        <f t="shared" si="17"/>
        <v>14</v>
      </c>
      <c r="E71" s="15">
        <v>14</v>
      </c>
      <c r="F71" s="129"/>
      <c r="G71" s="130">
        <v>1</v>
      </c>
      <c r="H71" s="15">
        <v>13</v>
      </c>
      <c r="I71" s="127"/>
      <c r="J71" s="108">
        <v>13</v>
      </c>
      <c r="K71" s="108"/>
      <c r="L71" s="128">
        <v>0</v>
      </c>
      <c r="M71" s="15">
        <f t="shared" si="20"/>
        <v>0</v>
      </c>
      <c r="N71" s="127"/>
      <c r="O71" s="108"/>
      <c r="P71" s="134"/>
      <c r="Q71" s="16">
        <f t="shared" si="18"/>
        <v>92.85714285714286</v>
      </c>
      <c r="R71" s="51">
        <f t="shared" si="19"/>
        <v>92.85714285714286</v>
      </c>
      <c r="S71" s="135"/>
      <c r="T71" s="123">
        <v>1</v>
      </c>
      <c r="U71" s="135"/>
      <c r="V71" s="136"/>
    </row>
    <row r="72" spans="1:22" s="8" customFormat="1" ht="15.75">
      <c r="A72" s="133" t="s">
        <v>45</v>
      </c>
      <c r="B72" s="15">
        <v>10</v>
      </c>
      <c r="C72" s="124"/>
      <c r="D72" s="15">
        <f t="shared" si="17"/>
        <v>10</v>
      </c>
      <c r="E72" s="15">
        <v>10</v>
      </c>
      <c r="F72" s="129"/>
      <c r="G72" s="130"/>
      <c r="H72" s="15">
        <v>10</v>
      </c>
      <c r="I72" s="127">
        <v>1</v>
      </c>
      <c r="J72" s="108">
        <v>5</v>
      </c>
      <c r="K72" s="108">
        <v>2</v>
      </c>
      <c r="L72" s="128">
        <v>2</v>
      </c>
      <c r="M72" s="15">
        <f t="shared" si="20"/>
        <v>0</v>
      </c>
      <c r="N72" s="127"/>
      <c r="O72" s="108"/>
      <c r="P72" s="134"/>
      <c r="Q72" s="16">
        <f t="shared" si="18"/>
        <v>100</v>
      </c>
      <c r="R72" s="51">
        <f t="shared" si="19"/>
        <v>60</v>
      </c>
      <c r="S72" s="135"/>
      <c r="T72" s="123"/>
      <c r="U72" s="135"/>
      <c r="V72" s="136"/>
    </row>
    <row r="73" spans="1:22" s="8" customFormat="1" ht="15.75">
      <c r="A73" s="133" t="s">
        <v>46</v>
      </c>
      <c r="B73" s="15">
        <v>31</v>
      </c>
      <c r="C73" s="124"/>
      <c r="D73" s="15">
        <f t="shared" si="17"/>
        <v>31</v>
      </c>
      <c r="E73" s="15">
        <v>31</v>
      </c>
      <c r="F73" s="129"/>
      <c r="G73" s="130"/>
      <c r="H73" s="15">
        <v>31</v>
      </c>
      <c r="I73" s="127">
        <v>1</v>
      </c>
      <c r="J73" s="108">
        <v>16</v>
      </c>
      <c r="K73" s="108">
        <v>10</v>
      </c>
      <c r="L73" s="128">
        <v>4</v>
      </c>
      <c r="M73" s="15">
        <f t="shared" si="20"/>
        <v>0</v>
      </c>
      <c r="N73" s="127"/>
      <c r="O73" s="108"/>
      <c r="P73" s="134"/>
      <c r="Q73" s="16">
        <f t="shared" si="18"/>
        <v>100</v>
      </c>
      <c r="R73" s="51">
        <f t="shared" si="19"/>
        <v>54.83870967741935</v>
      </c>
      <c r="S73" s="135"/>
      <c r="T73" s="123"/>
      <c r="U73" s="135"/>
      <c r="V73" s="136"/>
    </row>
    <row r="74" spans="1:22" s="8" customFormat="1" ht="15.75">
      <c r="A74" s="14" t="s">
        <v>52</v>
      </c>
      <c r="B74" s="15">
        <v>41</v>
      </c>
      <c r="C74" s="124"/>
      <c r="D74" s="15">
        <f>B74-C74</f>
        <v>41</v>
      </c>
      <c r="E74" s="15">
        <v>41</v>
      </c>
      <c r="F74" s="129"/>
      <c r="G74" s="130"/>
      <c r="H74" s="15">
        <v>41</v>
      </c>
      <c r="I74" s="127">
        <v>2</v>
      </c>
      <c r="J74" s="108">
        <v>32</v>
      </c>
      <c r="K74" s="108">
        <v>7</v>
      </c>
      <c r="L74" s="128"/>
      <c r="M74" s="15"/>
      <c r="N74" s="127"/>
      <c r="O74" s="108"/>
      <c r="P74" s="134"/>
      <c r="Q74" s="16">
        <f>H74*100/D74</f>
        <v>100</v>
      </c>
      <c r="R74" s="51">
        <f>SUM(I74+J74)*100/E74</f>
        <v>82.92682926829268</v>
      </c>
      <c r="S74" s="131"/>
      <c r="T74" s="130"/>
      <c r="U74" s="131"/>
      <c r="V74" s="126"/>
    </row>
    <row r="75" spans="1:22" s="8" customFormat="1" ht="15.75">
      <c r="A75" s="17" t="s">
        <v>53</v>
      </c>
      <c r="B75" s="18">
        <v>47</v>
      </c>
      <c r="C75" s="19"/>
      <c r="D75" s="15">
        <f>B75-C75</f>
        <v>47</v>
      </c>
      <c r="E75" s="15">
        <v>47</v>
      </c>
      <c r="F75" s="129"/>
      <c r="G75" s="130"/>
      <c r="H75" s="15">
        <v>47</v>
      </c>
      <c r="I75" s="127">
        <v>8</v>
      </c>
      <c r="J75" s="108">
        <v>36</v>
      </c>
      <c r="K75" s="108">
        <v>3</v>
      </c>
      <c r="L75" s="128"/>
      <c r="M75" s="15">
        <f>SUM(N75:P75)</f>
        <v>0</v>
      </c>
      <c r="N75" s="127"/>
      <c r="O75" s="108"/>
      <c r="P75" s="134"/>
      <c r="Q75" s="16">
        <f>H75*100/D75</f>
        <v>100</v>
      </c>
      <c r="R75" s="51">
        <f>SUM(I75+J75)*100/E75</f>
        <v>93.61702127659575</v>
      </c>
      <c r="S75" s="28"/>
      <c r="T75" s="27"/>
      <c r="U75" s="28"/>
      <c r="V75" s="29"/>
    </row>
    <row r="76" spans="1:22" ht="16.5" thickBot="1">
      <c r="A76" s="54"/>
      <c r="B76" s="55"/>
      <c r="C76" s="56"/>
      <c r="D76" s="55">
        <f>B76-C76</f>
        <v>0</v>
      </c>
      <c r="E76" s="55">
        <f>SUM(F76,G76,H76,M76,D76)</f>
        <v>0</v>
      </c>
      <c r="F76" s="57"/>
      <c r="G76" s="58"/>
      <c r="H76" s="55">
        <f>SUM(I76:L76)</f>
        <v>0</v>
      </c>
      <c r="I76" s="59"/>
      <c r="J76" s="60"/>
      <c r="K76" s="60"/>
      <c r="L76" s="61"/>
      <c r="M76" s="55">
        <f>SUM(N76:P76)</f>
        <v>0</v>
      </c>
      <c r="N76" s="59"/>
      <c r="O76" s="60"/>
      <c r="P76" s="62"/>
      <c r="Q76" s="24" t="e">
        <f>H76*100/D76</f>
        <v>#DIV/0!</v>
      </c>
      <c r="R76" s="52" t="e">
        <f>SUM(I76+J76)*100/E76</f>
        <v>#DIV/0!</v>
      </c>
      <c r="S76" s="28"/>
      <c r="T76" s="27"/>
      <c r="U76" s="28"/>
      <c r="V76" s="29"/>
    </row>
    <row r="77" spans="1:22" ht="16.5" thickBot="1">
      <c r="A77" s="30" t="s">
        <v>9</v>
      </c>
      <c r="B77" s="31">
        <f aca="true" t="shared" si="21" ref="B77:P77">SUM(B64:B76)</f>
        <v>349</v>
      </c>
      <c r="C77" s="32">
        <f t="shared" si="21"/>
        <v>0</v>
      </c>
      <c r="D77" s="31">
        <f t="shared" si="21"/>
        <v>349</v>
      </c>
      <c r="E77" s="31">
        <f t="shared" si="21"/>
        <v>349</v>
      </c>
      <c r="F77" s="35">
        <f t="shared" si="21"/>
        <v>0</v>
      </c>
      <c r="G77" s="37">
        <f t="shared" si="21"/>
        <v>2</v>
      </c>
      <c r="H77" s="31">
        <f t="shared" si="21"/>
        <v>346</v>
      </c>
      <c r="I77" s="35">
        <f t="shared" si="21"/>
        <v>30</v>
      </c>
      <c r="J77" s="36">
        <f t="shared" si="21"/>
        <v>213</v>
      </c>
      <c r="K77" s="36">
        <f t="shared" si="21"/>
        <v>90</v>
      </c>
      <c r="L77" s="37">
        <f t="shared" si="21"/>
        <v>13</v>
      </c>
      <c r="M77" s="31">
        <f t="shared" si="21"/>
        <v>1</v>
      </c>
      <c r="N77" s="35">
        <f t="shared" si="21"/>
        <v>0</v>
      </c>
      <c r="O77" s="36">
        <f t="shared" si="21"/>
        <v>0</v>
      </c>
      <c r="P77" s="37">
        <f t="shared" si="21"/>
        <v>0</v>
      </c>
      <c r="Q77" s="38">
        <f>H77*100/D77</f>
        <v>99.14040114613181</v>
      </c>
      <c r="R77" s="38">
        <f>SUM(I77+J77)*100/E77</f>
        <v>69.62750716332378</v>
      </c>
      <c r="S77" s="42"/>
      <c r="T77" s="41"/>
      <c r="U77" s="42"/>
      <c r="V77" s="43"/>
    </row>
    <row r="78" spans="1:22" ht="18.75" thickBot="1">
      <c r="A78" s="156" t="s">
        <v>37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8"/>
    </row>
    <row r="79" spans="1:22" s="8" customFormat="1" ht="15.75">
      <c r="A79" s="9" t="s">
        <v>36</v>
      </c>
      <c r="B79" s="10">
        <v>55</v>
      </c>
      <c r="C79" s="137"/>
      <c r="D79" s="10">
        <f>B79-C79</f>
        <v>55</v>
      </c>
      <c r="E79" s="10">
        <v>55</v>
      </c>
      <c r="F79" s="137"/>
      <c r="G79" s="138"/>
      <c r="H79" s="10">
        <v>55</v>
      </c>
      <c r="I79" s="137">
        <v>8</v>
      </c>
      <c r="J79" s="137">
        <v>41</v>
      </c>
      <c r="K79" s="137">
        <v>6</v>
      </c>
      <c r="L79" s="137"/>
      <c r="M79" s="10">
        <f>SUM(N79:P79)</f>
        <v>0</v>
      </c>
      <c r="N79" s="137"/>
      <c r="O79" s="137"/>
      <c r="P79" s="137"/>
      <c r="Q79" s="12">
        <f>H79*100/D79</f>
        <v>100</v>
      </c>
      <c r="R79" s="50">
        <f>SUM(I79+J79)*100/E79</f>
        <v>89.0909090909091</v>
      </c>
      <c r="S79" s="138"/>
      <c r="T79" s="138"/>
      <c r="U79" s="138"/>
      <c r="V79" s="138"/>
    </row>
    <row r="80" spans="1:22" s="8" customFormat="1" ht="15.75">
      <c r="A80" s="14" t="s">
        <v>39</v>
      </c>
      <c r="B80" s="15">
        <v>108</v>
      </c>
      <c r="C80" s="63"/>
      <c r="D80" s="15">
        <f aca="true" t="shared" si="22" ref="D80:D90">B80-C80</f>
        <v>108</v>
      </c>
      <c r="E80" s="15">
        <v>108</v>
      </c>
      <c r="F80" s="63"/>
      <c r="G80" s="64"/>
      <c r="H80" s="15">
        <v>105</v>
      </c>
      <c r="I80" s="63">
        <v>14</v>
      </c>
      <c r="J80" s="63">
        <v>91</v>
      </c>
      <c r="K80" s="63"/>
      <c r="L80" s="63"/>
      <c r="M80" s="15"/>
      <c r="N80" s="63"/>
      <c r="O80" s="63"/>
      <c r="P80" s="63"/>
      <c r="Q80" s="16">
        <f aca="true" t="shared" si="23" ref="Q80:Q90">H80*100/D80</f>
        <v>97.22222222222223</v>
      </c>
      <c r="R80" s="51">
        <f aca="true" t="shared" si="24" ref="R80:R90">SUM(I80+J80)*100/E80</f>
        <v>97.22222222222223</v>
      </c>
      <c r="S80" s="64"/>
      <c r="T80" s="64">
        <v>3</v>
      </c>
      <c r="U80" s="64"/>
      <c r="V80" s="64"/>
    </row>
    <row r="81" spans="1:22" s="8" customFormat="1" ht="15.75">
      <c r="A81" s="14" t="s">
        <v>35</v>
      </c>
      <c r="B81" s="15">
        <v>59</v>
      </c>
      <c r="C81" s="63"/>
      <c r="D81" s="15">
        <f t="shared" si="22"/>
        <v>59</v>
      </c>
      <c r="E81" s="15">
        <v>59</v>
      </c>
      <c r="F81" s="63"/>
      <c r="G81" s="64"/>
      <c r="H81" s="15">
        <v>59</v>
      </c>
      <c r="I81" s="63">
        <v>2</v>
      </c>
      <c r="J81" s="63">
        <v>36</v>
      </c>
      <c r="K81" s="63">
        <v>21</v>
      </c>
      <c r="L81" s="63"/>
      <c r="M81" s="15">
        <f aca="true" t="shared" si="25" ref="M81:M88">SUM(N81:P81)</f>
        <v>0</v>
      </c>
      <c r="N81" s="63"/>
      <c r="O81" s="63"/>
      <c r="P81" s="63"/>
      <c r="Q81" s="16">
        <f t="shared" si="23"/>
        <v>100</v>
      </c>
      <c r="R81" s="51">
        <f t="shared" si="24"/>
        <v>64.40677966101696</v>
      </c>
      <c r="S81" s="64"/>
      <c r="T81" s="64"/>
      <c r="U81" s="64"/>
      <c r="V81" s="64"/>
    </row>
    <row r="82" spans="1:22" s="8" customFormat="1" ht="15.75">
      <c r="A82" s="14" t="s">
        <v>40</v>
      </c>
      <c r="B82" s="15">
        <v>61</v>
      </c>
      <c r="C82" s="63"/>
      <c r="D82" s="15">
        <f t="shared" si="22"/>
        <v>61</v>
      </c>
      <c r="E82" s="15">
        <v>61</v>
      </c>
      <c r="F82" s="63"/>
      <c r="G82" s="64"/>
      <c r="H82" s="15">
        <v>61</v>
      </c>
      <c r="I82" s="63"/>
      <c r="J82" s="63">
        <v>26</v>
      </c>
      <c r="K82" s="63">
        <v>24</v>
      </c>
      <c r="L82" s="63">
        <v>10</v>
      </c>
      <c r="M82" s="15">
        <f t="shared" si="25"/>
        <v>0</v>
      </c>
      <c r="N82" s="63"/>
      <c r="O82" s="63"/>
      <c r="P82" s="63"/>
      <c r="Q82" s="16">
        <f t="shared" si="23"/>
        <v>100</v>
      </c>
      <c r="R82" s="51">
        <f t="shared" si="24"/>
        <v>42.622950819672134</v>
      </c>
      <c r="S82" s="64"/>
      <c r="T82" s="64"/>
      <c r="U82" s="64"/>
      <c r="V82" s="64"/>
    </row>
    <row r="83" spans="1:22" ht="15.75">
      <c r="A83" s="14" t="s">
        <v>41</v>
      </c>
      <c r="B83" s="15">
        <v>88</v>
      </c>
      <c r="C83" s="63"/>
      <c r="D83" s="15">
        <f t="shared" si="22"/>
        <v>88</v>
      </c>
      <c r="E83" s="15">
        <v>88</v>
      </c>
      <c r="F83" s="63">
        <v>0</v>
      </c>
      <c r="G83" s="63">
        <v>0</v>
      </c>
      <c r="H83" s="15">
        <v>87</v>
      </c>
      <c r="I83" s="63">
        <v>1</v>
      </c>
      <c r="J83" s="63">
        <v>40</v>
      </c>
      <c r="K83" s="63">
        <v>40</v>
      </c>
      <c r="L83" s="63">
        <v>6</v>
      </c>
      <c r="M83" s="15">
        <v>1</v>
      </c>
      <c r="N83" s="63">
        <v>0</v>
      </c>
      <c r="O83" s="63">
        <v>0</v>
      </c>
      <c r="P83" s="63"/>
      <c r="Q83" s="16">
        <f t="shared" si="23"/>
        <v>98.86363636363636</v>
      </c>
      <c r="R83" s="51">
        <f t="shared" si="24"/>
        <v>46.59090909090909</v>
      </c>
      <c r="S83" s="64"/>
      <c r="T83" s="64"/>
      <c r="U83" s="64"/>
      <c r="V83" s="64"/>
    </row>
    <row r="84" spans="1:22" s="8" customFormat="1" ht="15.75">
      <c r="A84" s="14" t="s">
        <v>42</v>
      </c>
      <c r="B84" s="15">
        <v>38</v>
      </c>
      <c r="C84" s="63"/>
      <c r="D84" s="15">
        <f t="shared" si="22"/>
        <v>38</v>
      </c>
      <c r="E84" s="15">
        <v>38</v>
      </c>
      <c r="F84" s="64"/>
      <c r="G84" s="64"/>
      <c r="H84" s="15">
        <v>38</v>
      </c>
      <c r="I84" s="63">
        <v>2</v>
      </c>
      <c r="J84" s="63">
        <v>32</v>
      </c>
      <c r="K84" s="63">
        <v>4</v>
      </c>
      <c r="L84" s="63">
        <v>0</v>
      </c>
      <c r="M84" s="15"/>
      <c r="N84" s="63"/>
      <c r="O84" s="63"/>
      <c r="P84" s="63"/>
      <c r="Q84" s="16">
        <f t="shared" si="23"/>
        <v>100</v>
      </c>
      <c r="R84" s="51">
        <f t="shared" si="24"/>
        <v>89.47368421052632</v>
      </c>
      <c r="S84" s="64"/>
      <c r="T84" s="64"/>
      <c r="U84" s="64"/>
      <c r="V84" s="64"/>
    </row>
    <row r="85" spans="1:22" s="8" customFormat="1" ht="15.75">
      <c r="A85" s="14" t="s">
        <v>43</v>
      </c>
      <c r="B85" s="15">
        <v>41</v>
      </c>
      <c r="C85" s="63"/>
      <c r="D85" s="15">
        <f t="shared" si="22"/>
        <v>41</v>
      </c>
      <c r="E85" s="15">
        <v>41</v>
      </c>
      <c r="F85" s="64"/>
      <c r="G85" s="64"/>
      <c r="H85" s="15">
        <v>41</v>
      </c>
      <c r="I85" s="63">
        <v>0</v>
      </c>
      <c r="J85" s="63">
        <v>22</v>
      </c>
      <c r="K85" s="63">
        <v>19</v>
      </c>
      <c r="L85" s="63">
        <v>0</v>
      </c>
      <c r="M85" s="15">
        <f t="shared" si="25"/>
        <v>0</v>
      </c>
      <c r="N85" s="63"/>
      <c r="O85" s="63"/>
      <c r="P85" s="63"/>
      <c r="Q85" s="16">
        <f t="shared" si="23"/>
        <v>100</v>
      </c>
      <c r="R85" s="51">
        <f t="shared" si="24"/>
        <v>53.65853658536585</v>
      </c>
      <c r="S85" s="64"/>
      <c r="T85" s="64"/>
      <c r="U85" s="64"/>
      <c r="V85" s="64"/>
    </row>
    <row r="86" spans="1:22" s="8" customFormat="1" ht="15.75">
      <c r="A86" s="14" t="s">
        <v>44</v>
      </c>
      <c r="B86" s="15">
        <v>134</v>
      </c>
      <c r="C86" s="63"/>
      <c r="D86" s="15">
        <f t="shared" si="22"/>
        <v>134</v>
      </c>
      <c r="E86" s="15">
        <v>134</v>
      </c>
      <c r="F86" s="64"/>
      <c r="G86" s="64"/>
      <c r="H86" s="15">
        <v>134</v>
      </c>
      <c r="I86" s="63">
        <v>11</v>
      </c>
      <c r="J86" s="63">
        <v>100</v>
      </c>
      <c r="K86" s="63">
        <v>21</v>
      </c>
      <c r="L86" s="63">
        <v>2</v>
      </c>
      <c r="M86" s="15">
        <f t="shared" si="25"/>
        <v>0</v>
      </c>
      <c r="N86" s="63"/>
      <c r="O86" s="63"/>
      <c r="P86" s="63"/>
      <c r="Q86" s="16">
        <f t="shared" si="23"/>
        <v>100</v>
      </c>
      <c r="R86" s="51">
        <f t="shared" si="24"/>
        <v>82.83582089552239</v>
      </c>
      <c r="S86" s="64"/>
      <c r="T86" s="64"/>
      <c r="U86" s="64"/>
      <c r="V86" s="64"/>
    </row>
    <row r="87" spans="1:22" s="8" customFormat="1" ht="15.75">
      <c r="A87" s="14" t="s">
        <v>45</v>
      </c>
      <c r="B87" s="15">
        <v>29</v>
      </c>
      <c r="C87" s="63"/>
      <c r="D87" s="15">
        <f t="shared" si="22"/>
        <v>29</v>
      </c>
      <c r="E87" s="15">
        <v>29</v>
      </c>
      <c r="F87" s="64"/>
      <c r="G87" s="63"/>
      <c r="H87" s="15">
        <v>29</v>
      </c>
      <c r="I87" s="63">
        <v>4</v>
      </c>
      <c r="J87" s="63">
        <v>19</v>
      </c>
      <c r="K87" s="63">
        <v>6</v>
      </c>
      <c r="L87" s="63"/>
      <c r="M87" s="15">
        <f t="shared" si="25"/>
        <v>0</v>
      </c>
      <c r="N87" s="63"/>
      <c r="O87" s="63"/>
      <c r="P87" s="63"/>
      <c r="Q87" s="16">
        <f t="shared" si="23"/>
        <v>100</v>
      </c>
      <c r="R87" s="51">
        <f t="shared" si="24"/>
        <v>79.3103448275862</v>
      </c>
      <c r="S87" s="64"/>
      <c r="T87" s="64"/>
      <c r="U87" s="64"/>
      <c r="V87" s="64"/>
    </row>
    <row r="88" spans="1:22" s="8" customFormat="1" ht="15.75">
      <c r="A88" s="14" t="s">
        <v>46</v>
      </c>
      <c r="B88" s="15">
        <v>78</v>
      </c>
      <c r="C88" s="63"/>
      <c r="D88" s="15">
        <f t="shared" si="22"/>
        <v>78</v>
      </c>
      <c r="E88" s="15">
        <v>78</v>
      </c>
      <c r="F88" s="64"/>
      <c r="G88" s="64">
        <v>1</v>
      </c>
      <c r="H88" s="15">
        <v>77</v>
      </c>
      <c r="I88" s="63">
        <v>5</v>
      </c>
      <c r="J88" s="63">
        <v>36</v>
      </c>
      <c r="K88" s="63">
        <v>34</v>
      </c>
      <c r="L88" s="63">
        <v>2</v>
      </c>
      <c r="M88" s="15">
        <f t="shared" si="25"/>
        <v>0</v>
      </c>
      <c r="N88" s="63"/>
      <c r="O88" s="63"/>
      <c r="P88" s="63"/>
      <c r="Q88" s="16">
        <f t="shared" si="23"/>
        <v>98.71794871794872</v>
      </c>
      <c r="R88" s="51">
        <f t="shared" si="24"/>
        <v>52.56410256410256</v>
      </c>
      <c r="S88" s="64"/>
      <c r="T88" s="64"/>
      <c r="U88" s="64"/>
      <c r="V88" s="64"/>
    </row>
    <row r="89" spans="1:22" s="8" customFormat="1" ht="15.75">
      <c r="A89" s="14" t="s">
        <v>52</v>
      </c>
      <c r="B89" s="15">
        <v>26</v>
      </c>
      <c r="C89" s="63"/>
      <c r="D89" s="15">
        <f>B89-C89</f>
        <v>26</v>
      </c>
      <c r="E89" s="15">
        <v>26</v>
      </c>
      <c r="F89" s="64"/>
      <c r="G89" s="64"/>
      <c r="H89" s="15">
        <v>26</v>
      </c>
      <c r="I89" s="63">
        <v>11</v>
      </c>
      <c r="J89" s="63">
        <v>10</v>
      </c>
      <c r="K89" s="63">
        <v>5</v>
      </c>
      <c r="L89" s="63"/>
      <c r="M89" s="15">
        <v>7</v>
      </c>
      <c r="N89" s="63">
        <v>7</v>
      </c>
      <c r="O89" s="63"/>
      <c r="P89" s="63"/>
      <c r="Q89" s="16">
        <f>H89*100/D89</f>
        <v>100</v>
      </c>
      <c r="R89" s="51">
        <f>SUM(I89+J89)*100/E89</f>
        <v>80.76923076923077</v>
      </c>
      <c r="S89" s="64"/>
      <c r="T89" s="64"/>
      <c r="U89" s="64"/>
      <c r="V89" s="64"/>
    </row>
    <row r="90" spans="1:22" s="8" customFormat="1" ht="15.75">
      <c r="A90" s="14" t="s">
        <v>53</v>
      </c>
      <c r="B90" s="15">
        <v>281</v>
      </c>
      <c r="C90" s="63"/>
      <c r="D90" s="15">
        <f t="shared" si="22"/>
        <v>281</v>
      </c>
      <c r="E90" s="15">
        <v>281</v>
      </c>
      <c r="F90" s="64"/>
      <c r="G90" s="64">
        <v>1</v>
      </c>
      <c r="H90" s="15">
        <v>280</v>
      </c>
      <c r="I90" s="63">
        <v>39</v>
      </c>
      <c r="J90" s="63">
        <v>234</v>
      </c>
      <c r="K90" s="63">
        <v>7</v>
      </c>
      <c r="L90" s="63"/>
      <c r="M90" s="15"/>
      <c r="N90" s="63"/>
      <c r="O90" s="63"/>
      <c r="P90" s="63"/>
      <c r="Q90" s="16">
        <f t="shared" si="23"/>
        <v>99.644128113879</v>
      </c>
      <c r="R90" s="51">
        <f t="shared" si="24"/>
        <v>97.15302491103203</v>
      </c>
      <c r="S90" s="64"/>
      <c r="T90" s="64"/>
      <c r="U90" s="64"/>
      <c r="V90" s="64"/>
    </row>
    <row r="91" spans="1:22" ht="16.5" thickBot="1">
      <c r="A91" s="54"/>
      <c r="B91" s="55"/>
      <c r="C91" s="65"/>
      <c r="D91" s="55">
        <f>B91-C91</f>
        <v>0</v>
      </c>
      <c r="E91" s="55">
        <f>SUM(F91,G91,H91,M91,D91)</f>
        <v>0</v>
      </c>
      <c r="F91" s="66"/>
      <c r="G91" s="66"/>
      <c r="H91" s="55">
        <f>SUM(I91:L91)</f>
        <v>0</v>
      </c>
      <c r="I91" s="65"/>
      <c r="J91" s="65"/>
      <c r="K91" s="65"/>
      <c r="L91" s="65"/>
      <c r="M91" s="55">
        <f>SUM(N91:P91)</f>
        <v>0</v>
      </c>
      <c r="N91" s="65"/>
      <c r="O91" s="65"/>
      <c r="P91" s="65"/>
      <c r="Q91" s="67" t="e">
        <f>H91*100/D91</f>
        <v>#DIV/0!</v>
      </c>
      <c r="R91" s="68" t="e">
        <f>SUM(I91+J91)*100/E91</f>
        <v>#DIV/0!</v>
      </c>
      <c r="S91" s="66"/>
      <c r="T91" s="66"/>
      <c r="U91" s="66"/>
      <c r="V91" s="66"/>
    </row>
    <row r="92" spans="1:22" ht="16.5" thickBot="1">
      <c r="A92" s="30" t="s">
        <v>9</v>
      </c>
      <c r="B92" s="69">
        <f aca="true" t="shared" si="26" ref="B92:P92">SUM(B78:B91)</f>
        <v>998</v>
      </c>
      <c r="C92" s="31">
        <f t="shared" si="26"/>
        <v>0</v>
      </c>
      <c r="D92" s="32">
        <f t="shared" si="26"/>
        <v>998</v>
      </c>
      <c r="E92" s="31">
        <f t="shared" si="26"/>
        <v>998</v>
      </c>
      <c r="F92" s="35">
        <f t="shared" si="26"/>
        <v>0</v>
      </c>
      <c r="G92" s="37">
        <f t="shared" si="26"/>
        <v>2</v>
      </c>
      <c r="H92" s="31">
        <f t="shared" si="26"/>
        <v>992</v>
      </c>
      <c r="I92" s="35">
        <f t="shared" si="26"/>
        <v>97</v>
      </c>
      <c r="J92" s="36">
        <f t="shared" si="26"/>
        <v>687</v>
      </c>
      <c r="K92" s="36">
        <f t="shared" si="26"/>
        <v>187</v>
      </c>
      <c r="L92" s="37">
        <f t="shared" si="26"/>
        <v>20</v>
      </c>
      <c r="M92" s="31">
        <f t="shared" si="26"/>
        <v>8</v>
      </c>
      <c r="N92" s="35">
        <f t="shared" si="26"/>
        <v>7</v>
      </c>
      <c r="O92" s="36">
        <f t="shared" si="26"/>
        <v>0</v>
      </c>
      <c r="P92" s="37">
        <f t="shared" si="26"/>
        <v>0</v>
      </c>
      <c r="Q92" s="38">
        <f>H92*100/D92</f>
        <v>99.39879759519039</v>
      </c>
      <c r="R92" s="38">
        <f>SUM(I92+J92)*100/E92</f>
        <v>78.55711422845691</v>
      </c>
      <c r="S92" s="70"/>
      <c r="T92" s="71"/>
      <c r="U92" s="72"/>
      <c r="V92" s="73"/>
    </row>
    <row r="93" spans="1:22" ht="18.75" thickBot="1">
      <c r="A93" s="156" t="s">
        <v>38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8"/>
    </row>
    <row r="94" spans="1:22" s="8" customFormat="1" ht="15.75">
      <c r="A94" s="9" t="s">
        <v>36</v>
      </c>
      <c r="B94" s="10">
        <v>43</v>
      </c>
      <c r="C94" s="137"/>
      <c r="D94" s="10">
        <f>B94-C94</f>
        <v>43</v>
      </c>
      <c r="E94" s="10">
        <v>43</v>
      </c>
      <c r="F94" s="138"/>
      <c r="G94" s="138"/>
      <c r="H94" s="10">
        <v>43</v>
      </c>
      <c r="I94" s="137">
        <v>4</v>
      </c>
      <c r="J94" s="137">
        <v>32</v>
      </c>
      <c r="K94" s="137">
        <v>7</v>
      </c>
      <c r="L94" s="137"/>
      <c r="M94" s="10">
        <f>SUM(N94:P94)</f>
        <v>0</v>
      </c>
      <c r="N94" s="137"/>
      <c r="O94" s="137"/>
      <c r="P94" s="137"/>
      <c r="Q94" s="12">
        <f>H94*100/D94</f>
        <v>100</v>
      </c>
      <c r="R94" s="50">
        <v>100</v>
      </c>
      <c r="S94" s="138"/>
      <c r="T94" s="138"/>
      <c r="U94" s="138"/>
      <c r="V94" s="138"/>
    </row>
    <row r="95" spans="1:22" s="8" customFormat="1" ht="16.5" thickBot="1">
      <c r="A95" s="14" t="s">
        <v>39</v>
      </c>
      <c r="B95" s="55">
        <v>143</v>
      </c>
      <c r="C95" s="65"/>
      <c r="D95" s="55">
        <f aca="true" t="shared" si="27" ref="D95:D104">B95-C95</f>
        <v>143</v>
      </c>
      <c r="E95" s="55">
        <v>143</v>
      </c>
      <c r="F95" s="66"/>
      <c r="G95" s="66"/>
      <c r="H95" s="55">
        <v>142</v>
      </c>
      <c r="I95" s="65">
        <v>25</v>
      </c>
      <c r="J95" s="65">
        <v>71</v>
      </c>
      <c r="K95" s="65">
        <v>43</v>
      </c>
      <c r="L95" s="65">
        <v>3</v>
      </c>
      <c r="M95" s="55">
        <f aca="true" t="shared" si="28" ref="M95:M104">SUM(N95:P95)</f>
        <v>0</v>
      </c>
      <c r="N95" s="65"/>
      <c r="O95" s="65"/>
      <c r="P95" s="65"/>
      <c r="Q95" s="67">
        <f aca="true" t="shared" si="29" ref="Q95:Q104">H95*100/D95</f>
        <v>99.3006993006993</v>
      </c>
      <c r="R95" s="68">
        <f aca="true" t="shared" si="30" ref="R95:R104">SUM(I95+J95)*100/E95</f>
        <v>67.13286713286713</v>
      </c>
      <c r="S95" s="64"/>
      <c r="T95" s="64">
        <v>1</v>
      </c>
      <c r="U95" s="64"/>
      <c r="V95" s="64"/>
    </row>
    <row r="96" spans="1:22" s="8" customFormat="1" ht="16.5" thickBot="1">
      <c r="A96" s="14" t="s">
        <v>35</v>
      </c>
      <c r="B96" s="55">
        <v>71</v>
      </c>
      <c r="C96" s="65"/>
      <c r="D96" s="55">
        <f t="shared" si="27"/>
        <v>71</v>
      </c>
      <c r="E96" s="55">
        <v>71</v>
      </c>
      <c r="F96" s="66"/>
      <c r="G96" s="66"/>
      <c r="H96" s="55">
        <v>71</v>
      </c>
      <c r="I96" s="65">
        <v>2</v>
      </c>
      <c r="J96" s="65">
        <v>56</v>
      </c>
      <c r="K96" s="65">
        <v>11</v>
      </c>
      <c r="L96" s="65">
        <v>2</v>
      </c>
      <c r="M96" s="55">
        <f t="shared" si="28"/>
        <v>0</v>
      </c>
      <c r="N96" s="65"/>
      <c r="O96" s="65"/>
      <c r="P96" s="65"/>
      <c r="Q96" s="67">
        <f t="shared" si="29"/>
        <v>100</v>
      </c>
      <c r="R96" s="68">
        <f t="shared" si="30"/>
        <v>81.69014084507042</v>
      </c>
      <c r="S96" s="64"/>
      <c r="T96" s="64"/>
      <c r="U96" s="64"/>
      <c r="V96" s="64"/>
    </row>
    <row r="97" spans="1:22" s="8" customFormat="1" ht="16.5" thickBot="1">
      <c r="A97" s="14" t="s">
        <v>40</v>
      </c>
      <c r="B97" s="55">
        <v>67</v>
      </c>
      <c r="C97" s="65"/>
      <c r="D97" s="55">
        <f t="shared" si="27"/>
        <v>67</v>
      </c>
      <c r="E97" s="55">
        <v>67</v>
      </c>
      <c r="F97" s="66"/>
      <c r="G97" s="66"/>
      <c r="H97" s="55">
        <v>67</v>
      </c>
      <c r="I97" s="65">
        <v>6</v>
      </c>
      <c r="J97" s="65">
        <v>29</v>
      </c>
      <c r="K97" s="65">
        <v>30</v>
      </c>
      <c r="L97" s="65">
        <v>0</v>
      </c>
      <c r="M97" s="55">
        <f t="shared" si="28"/>
        <v>0</v>
      </c>
      <c r="N97" s="65"/>
      <c r="O97" s="65"/>
      <c r="P97" s="65"/>
      <c r="Q97" s="67">
        <f t="shared" si="29"/>
        <v>100</v>
      </c>
      <c r="R97" s="68">
        <f t="shared" si="30"/>
        <v>52.23880597014925</v>
      </c>
      <c r="S97" s="64"/>
      <c r="T97" s="64"/>
      <c r="U97" s="64"/>
      <c r="V97" s="64"/>
    </row>
    <row r="98" spans="1:22" ht="16.5" thickBot="1">
      <c r="A98" s="14" t="s">
        <v>41</v>
      </c>
      <c r="B98" s="55">
        <v>6</v>
      </c>
      <c r="C98" s="65"/>
      <c r="D98" s="55">
        <f t="shared" si="27"/>
        <v>6</v>
      </c>
      <c r="E98" s="55">
        <v>6</v>
      </c>
      <c r="F98" s="65">
        <v>0</v>
      </c>
      <c r="G98" s="66"/>
      <c r="H98" s="55">
        <v>6</v>
      </c>
      <c r="I98" s="65">
        <v>2</v>
      </c>
      <c r="J98" s="65">
        <v>4</v>
      </c>
      <c r="K98" s="65">
        <v>0</v>
      </c>
      <c r="L98" s="65">
        <v>0</v>
      </c>
      <c r="M98" s="55">
        <f t="shared" si="28"/>
        <v>0</v>
      </c>
      <c r="N98" s="65"/>
      <c r="O98" s="65"/>
      <c r="P98" s="65"/>
      <c r="Q98" s="67">
        <f t="shared" si="29"/>
        <v>100</v>
      </c>
      <c r="R98" s="68">
        <f t="shared" si="30"/>
        <v>100</v>
      </c>
      <c r="S98" s="64"/>
      <c r="T98" s="64"/>
      <c r="U98" s="64"/>
      <c r="V98" s="64"/>
    </row>
    <row r="99" spans="1:22" s="8" customFormat="1" ht="16.5" thickBot="1">
      <c r="A99" s="14" t="s">
        <v>42</v>
      </c>
      <c r="B99" s="55">
        <v>29</v>
      </c>
      <c r="C99" s="65"/>
      <c r="D99" s="55">
        <v>29</v>
      </c>
      <c r="E99" s="55">
        <v>29</v>
      </c>
      <c r="F99" s="66"/>
      <c r="G99" s="65"/>
      <c r="H99" s="55">
        <v>29</v>
      </c>
      <c r="I99" s="65"/>
      <c r="J99" s="65">
        <v>23</v>
      </c>
      <c r="K99" s="65">
        <v>6</v>
      </c>
      <c r="L99" s="65"/>
      <c r="M99" s="55">
        <f t="shared" si="28"/>
        <v>0</v>
      </c>
      <c r="N99" s="65"/>
      <c r="O99" s="65"/>
      <c r="P99" s="65"/>
      <c r="Q99" s="67">
        <f t="shared" si="29"/>
        <v>100</v>
      </c>
      <c r="R99" s="68">
        <f t="shared" si="30"/>
        <v>79.3103448275862</v>
      </c>
      <c r="S99" s="64"/>
      <c r="T99" s="64"/>
      <c r="U99" s="64"/>
      <c r="V99" s="64"/>
    </row>
    <row r="100" spans="1:22" s="8" customFormat="1" ht="16.5" thickBot="1">
      <c r="A100" s="14" t="s">
        <v>43</v>
      </c>
      <c r="B100" s="55">
        <v>42</v>
      </c>
      <c r="C100" s="65"/>
      <c r="D100" s="55">
        <f t="shared" si="27"/>
        <v>42</v>
      </c>
      <c r="E100" s="55">
        <v>42</v>
      </c>
      <c r="F100" s="65"/>
      <c r="G100" s="66"/>
      <c r="H100" s="55">
        <v>42</v>
      </c>
      <c r="I100" s="65">
        <v>0</v>
      </c>
      <c r="J100" s="65">
        <v>12</v>
      </c>
      <c r="K100" s="65">
        <v>28</v>
      </c>
      <c r="L100" s="65">
        <v>2</v>
      </c>
      <c r="M100" s="55">
        <f t="shared" si="28"/>
        <v>0</v>
      </c>
      <c r="N100" s="65"/>
      <c r="O100" s="65"/>
      <c r="P100" s="65"/>
      <c r="Q100" s="67">
        <f t="shared" si="29"/>
        <v>100</v>
      </c>
      <c r="R100" s="68">
        <f t="shared" si="30"/>
        <v>28.571428571428573</v>
      </c>
      <c r="S100" s="64"/>
      <c r="T100" s="64"/>
      <c r="U100" s="64"/>
      <c r="V100" s="64"/>
    </row>
    <row r="101" spans="1:22" s="8" customFormat="1" ht="16.5" thickBot="1">
      <c r="A101" s="14" t="s">
        <v>44</v>
      </c>
      <c r="B101" s="55">
        <v>144</v>
      </c>
      <c r="C101" s="65"/>
      <c r="D101" s="55">
        <f t="shared" si="27"/>
        <v>144</v>
      </c>
      <c r="E101" s="55">
        <v>144</v>
      </c>
      <c r="F101" s="66"/>
      <c r="G101" s="66"/>
      <c r="H101" s="55">
        <v>144</v>
      </c>
      <c r="I101" s="65">
        <v>13</v>
      </c>
      <c r="J101" s="65">
        <v>119</v>
      </c>
      <c r="K101" s="65">
        <v>12</v>
      </c>
      <c r="L101" s="65"/>
      <c r="M101" s="55">
        <f t="shared" si="28"/>
        <v>0</v>
      </c>
      <c r="N101" s="65"/>
      <c r="O101" s="65"/>
      <c r="P101" s="65"/>
      <c r="Q101" s="67">
        <f t="shared" si="29"/>
        <v>100</v>
      </c>
      <c r="R101" s="68">
        <f t="shared" si="30"/>
        <v>91.66666666666667</v>
      </c>
      <c r="S101" s="64"/>
      <c r="T101" s="64"/>
      <c r="U101" s="64"/>
      <c r="V101" s="64"/>
    </row>
    <row r="102" spans="1:22" s="8" customFormat="1" ht="16.5" thickBot="1">
      <c r="A102" s="14" t="s">
        <v>45</v>
      </c>
      <c r="B102" s="55">
        <v>43</v>
      </c>
      <c r="C102" s="65"/>
      <c r="D102" s="55">
        <f t="shared" si="27"/>
        <v>43</v>
      </c>
      <c r="E102" s="55">
        <v>43</v>
      </c>
      <c r="F102" s="66"/>
      <c r="G102" s="66"/>
      <c r="H102" s="55">
        <v>43</v>
      </c>
      <c r="I102" s="65">
        <v>5</v>
      </c>
      <c r="J102" s="65">
        <v>28</v>
      </c>
      <c r="K102" s="65">
        <v>10</v>
      </c>
      <c r="L102" s="65"/>
      <c r="M102" s="55">
        <f t="shared" si="28"/>
        <v>0</v>
      </c>
      <c r="N102" s="65"/>
      <c r="O102" s="65"/>
      <c r="P102" s="65"/>
      <c r="Q102" s="67">
        <f t="shared" si="29"/>
        <v>100</v>
      </c>
      <c r="R102" s="68">
        <f t="shared" si="30"/>
        <v>76.74418604651163</v>
      </c>
      <c r="S102" s="64"/>
      <c r="T102" s="64"/>
      <c r="U102" s="64"/>
      <c r="V102" s="64"/>
    </row>
    <row r="103" spans="1:22" s="8" customFormat="1" ht="16.5" thickBot="1">
      <c r="A103" s="14" t="s">
        <v>57</v>
      </c>
      <c r="B103" s="55">
        <v>81</v>
      </c>
      <c r="C103" s="65">
        <v>1</v>
      </c>
      <c r="D103" s="55">
        <v>80</v>
      </c>
      <c r="E103" s="55">
        <v>80</v>
      </c>
      <c r="F103" s="66"/>
      <c r="G103" s="66"/>
      <c r="H103" s="55">
        <v>80</v>
      </c>
      <c r="I103" s="65">
        <v>3</v>
      </c>
      <c r="J103" s="65">
        <v>44</v>
      </c>
      <c r="K103" s="65">
        <v>29</v>
      </c>
      <c r="L103" s="65">
        <v>4</v>
      </c>
      <c r="M103" s="55">
        <f t="shared" si="28"/>
        <v>0</v>
      </c>
      <c r="N103" s="65"/>
      <c r="O103" s="65"/>
      <c r="P103" s="65"/>
      <c r="Q103" s="67">
        <f t="shared" si="29"/>
        <v>100</v>
      </c>
      <c r="R103" s="68">
        <f t="shared" si="30"/>
        <v>58.75</v>
      </c>
      <c r="S103" s="64"/>
      <c r="T103" s="64"/>
      <c r="U103" s="64"/>
      <c r="V103" s="64"/>
    </row>
    <row r="104" spans="1:22" s="8" customFormat="1" ht="16.5" thickBot="1">
      <c r="A104" s="14" t="s">
        <v>52</v>
      </c>
      <c r="B104" s="55">
        <v>39</v>
      </c>
      <c r="C104" s="65"/>
      <c r="D104" s="55">
        <f t="shared" si="27"/>
        <v>39</v>
      </c>
      <c r="E104" s="55">
        <v>39</v>
      </c>
      <c r="F104" s="66"/>
      <c r="G104" s="66"/>
      <c r="H104" s="55">
        <v>39</v>
      </c>
      <c r="I104" s="65">
        <v>17</v>
      </c>
      <c r="J104" s="65">
        <v>22</v>
      </c>
      <c r="K104" s="65"/>
      <c r="L104" s="65"/>
      <c r="M104" s="55">
        <f t="shared" si="28"/>
        <v>0</v>
      </c>
      <c r="N104" s="65"/>
      <c r="O104" s="65"/>
      <c r="P104" s="65"/>
      <c r="Q104" s="67">
        <f t="shared" si="29"/>
        <v>100</v>
      </c>
      <c r="R104" s="68">
        <f t="shared" si="30"/>
        <v>100</v>
      </c>
      <c r="S104" s="64"/>
      <c r="T104" s="64"/>
      <c r="U104" s="64"/>
      <c r="V104" s="64"/>
    </row>
    <row r="105" spans="1:22" s="8" customFormat="1" ht="16.5" thickBot="1">
      <c r="A105" s="17" t="s">
        <v>53</v>
      </c>
      <c r="B105" s="55">
        <v>241</v>
      </c>
      <c r="C105" s="65"/>
      <c r="D105" s="55">
        <f>B105-C105</f>
        <v>241</v>
      </c>
      <c r="E105" s="55">
        <v>241</v>
      </c>
      <c r="F105" s="66"/>
      <c r="G105" s="66">
        <v>3</v>
      </c>
      <c r="H105" s="55">
        <v>238</v>
      </c>
      <c r="I105" s="65">
        <v>25</v>
      </c>
      <c r="J105" s="65">
        <v>195</v>
      </c>
      <c r="K105" s="65">
        <v>18</v>
      </c>
      <c r="L105" s="65">
        <v>0</v>
      </c>
      <c r="M105" s="55">
        <f>SUM(N105:P105)</f>
        <v>0</v>
      </c>
      <c r="N105" s="65"/>
      <c r="O105" s="65"/>
      <c r="P105" s="65"/>
      <c r="Q105" s="67">
        <f>H105*100/D105</f>
        <v>98.7551867219917</v>
      </c>
      <c r="R105" s="68">
        <f>SUM(I105+J105)*100/E105</f>
        <v>91.28630705394191</v>
      </c>
      <c r="S105" s="139"/>
      <c r="T105" s="139"/>
      <c r="U105" s="139"/>
      <c r="V105" s="139"/>
    </row>
    <row r="106" spans="1:22" ht="16.5" thickBot="1">
      <c r="A106" s="54"/>
      <c r="B106" s="55"/>
      <c r="C106" s="65"/>
      <c r="D106" s="55">
        <f>B106-C106</f>
        <v>0</v>
      </c>
      <c r="E106" s="55">
        <f>SUM(F106,G106,H106,M106,D106)</f>
        <v>0</v>
      </c>
      <c r="F106" s="66"/>
      <c r="G106" s="66"/>
      <c r="H106" s="55">
        <f>SUM(I106:L106)</f>
        <v>0</v>
      </c>
      <c r="I106" s="65"/>
      <c r="J106" s="65"/>
      <c r="K106" s="65"/>
      <c r="L106" s="65"/>
      <c r="M106" s="55">
        <f>SUM(N106:P106)</f>
        <v>0</v>
      </c>
      <c r="N106" s="65"/>
      <c r="O106" s="65"/>
      <c r="P106" s="65"/>
      <c r="Q106" s="67" t="e">
        <f>H106*100/D106</f>
        <v>#DIV/0!</v>
      </c>
      <c r="R106" s="68" t="e">
        <f>SUM(I106+J106)*100/E106</f>
        <v>#DIV/0!</v>
      </c>
      <c r="S106" s="66"/>
      <c r="T106" s="66"/>
      <c r="U106" s="66"/>
      <c r="V106" s="66"/>
    </row>
    <row r="107" spans="1:22" ht="16.5" thickBot="1">
      <c r="A107" s="30" t="s">
        <v>9</v>
      </c>
      <c r="B107" s="32">
        <f aca="true" t="shared" si="31" ref="B107:P107">SUM(B93:B106)</f>
        <v>949</v>
      </c>
      <c r="C107" s="31">
        <f t="shared" si="31"/>
        <v>1</v>
      </c>
      <c r="D107" s="32">
        <f t="shared" si="31"/>
        <v>948</v>
      </c>
      <c r="E107" s="31">
        <f t="shared" si="31"/>
        <v>948</v>
      </c>
      <c r="F107" s="35">
        <f t="shared" si="31"/>
        <v>0</v>
      </c>
      <c r="G107" s="37">
        <f t="shared" si="31"/>
        <v>3</v>
      </c>
      <c r="H107" s="31">
        <f t="shared" si="31"/>
        <v>944</v>
      </c>
      <c r="I107" s="35">
        <f t="shared" si="31"/>
        <v>102</v>
      </c>
      <c r="J107" s="36">
        <f t="shared" si="31"/>
        <v>635</v>
      </c>
      <c r="K107" s="36">
        <f t="shared" si="31"/>
        <v>194</v>
      </c>
      <c r="L107" s="37">
        <f t="shared" si="31"/>
        <v>11</v>
      </c>
      <c r="M107" s="31">
        <f t="shared" si="31"/>
        <v>0</v>
      </c>
      <c r="N107" s="35">
        <f t="shared" si="31"/>
        <v>0</v>
      </c>
      <c r="O107" s="36">
        <f t="shared" si="31"/>
        <v>0</v>
      </c>
      <c r="P107" s="37">
        <f t="shared" si="31"/>
        <v>0</v>
      </c>
      <c r="Q107" s="38">
        <f>H107*100/D107</f>
        <v>99.57805907172995</v>
      </c>
      <c r="R107" s="38">
        <f>SUM(I107+J107)*100/E107</f>
        <v>77.74261603375527</v>
      </c>
      <c r="S107" s="70"/>
      <c r="T107" s="71"/>
      <c r="U107" s="72"/>
      <c r="V107" s="73"/>
    </row>
    <row r="108" spans="1:22" ht="15.75" thickBot="1">
      <c r="A108" s="183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5"/>
    </row>
    <row r="109" spans="1:22" ht="36.75" thickBot="1">
      <c r="A109" s="74" t="s">
        <v>47</v>
      </c>
      <c r="B109" s="69">
        <f>SUM(B32,B47,B62,B77,B92,B107)</f>
        <v>4480</v>
      </c>
      <c r="C109" s="31">
        <f>SUM(C32,C47,C62,C77,C92,C107)</f>
        <v>3</v>
      </c>
      <c r="D109" s="69">
        <f>B109-C109</f>
        <v>4477</v>
      </c>
      <c r="E109" s="31">
        <f>SUM(E32,E47,E62,E77,E92,E107)</f>
        <v>4477</v>
      </c>
      <c r="F109" s="35">
        <f>SUM(F32,F47,F62,F77,F92,F107)</f>
        <v>0</v>
      </c>
      <c r="G109" s="37">
        <f>SUM(G32,G47,G62,G77,G92,G107)</f>
        <v>20</v>
      </c>
      <c r="H109" s="55">
        <f>SUM(I109:L109)</f>
        <v>4430</v>
      </c>
      <c r="I109" s="35">
        <f>SUM(I32,I47,I62,I77,I92,I107)</f>
        <v>318</v>
      </c>
      <c r="J109" s="36">
        <f>SUM(J32,J47,J62,J77,J92,J107)</f>
        <v>2821</v>
      </c>
      <c r="K109" s="36">
        <f>SUM(K32,K47,K62,K77,K92,K107)</f>
        <v>1151</v>
      </c>
      <c r="L109" s="37">
        <f>SUM(L32,L47,L62,L77,L92,L107)</f>
        <v>140</v>
      </c>
      <c r="M109" s="31">
        <f>SUM(N109:P109)</f>
        <v>17</v>
      </c>
      <c r="N109" s="35">
        <f>SUM(N32,N47,N62,N77,N92,N107)</f>
        <v>8</v>
      </c>
      <c r="O109" s="36">
        <f>SUM(O32,O47,O62,O77,O92,O107)</f>
        <v>0</v>
      </c>
      <c r="P109" s="34">
        <f>SUM(P32,P47,P62,P77,P92,P107)</f>
        <v>9</v>
      </c>
      <c r="Q109" s="39">
        <f>H109*100/D109</f>
        <v>98.95018985928077</v>
      </c>
      <c r="R109" s="38">
        <f>SUM(I109+J109)*100/E109</f>
        <v>70.11391556846102</v>
      </c>
      <c r="S109" s="40"/>
      <c r="T109" s="37"/>
      <c r="U109" s="42"/>
      <c r="V109" s="43"/>
    </row>
    <row r="110" spans="1:22" ht="12.75">
      <c r="A110" s="181" t="s">
        <v>48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"/>
      <c r="L110" s="1"/>
      <c r="M110" s="1"/>
      <c r="N110" s="1"/>
      <c r="O110" s="1"/>
      <c r="P110" s="1"/>
      <c r="Q110" s="1" t="s">
        <v>49</v>
      </c>
      <c r="R110" s="1"/>
      <c r="S110" s="1"/>
      <c r="T110" s="1"/>
      <c r="U110" s="1"/>
      <c r="V110" s="1"/>
    </row>
    <row r="111" spans="1:22" ht="12.7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>
      <c r="A112" s="1"/>
      <c r="B112" s="2"/>
      <c r="C112" s="1"/>
      <c r="D112" s="1"/>
      <c r="E112" s="6"/>
      <c r="F112" s="6"/>
      <c r="G112" s="5"/>
      <c r="H112" s="6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7"/>
      <c r="U112" s="1"/>
      <c r="V112" s="1"/>
    </row>
    <row r="113" spans="1:22" ht="12.75">
      <c r="A113" s="181" t="s">
        <v>50</v>
      </c>
      <c r="B113" s="182"/>
      <c r="C113" s="182"/>
      <c r="D113" s="182"/>
      <c r="E113" s="182"/>
      <c r="F113" s="182"/>
      <c r="G113" s="182"/>
      <c r="H113" s="182"/>
      <c r="I113" s="1"/>
      <c r="J113" s="1"/>
      <c r="K113" s="1"/>
      <c r="L113" s="1"/>
      <c r="M113" s="1"/>
      <c r="N113" s="1"/>
      <c r="O113" s="1"/>
      <c r="P113" s="1"/>
      <c r="Q113" s="1" t="s">
        <v>51</v>
      </c>
      <c r="R113" s="1"/>
      <c r="S113" s="1"/>
      <c r="T113" s="1"/>
      <c r="U113" s="1"/>
      <c r="V113" s="1"/>
    </row>
    <row r="114" spans="1:22" ht="12.75">
      <c r="A114" s="182"/>
      <c r="B114" s="182"/>
      <c r="C114" s="182"/>
      <c r="D114" s="182"/>
      <c r="E114" s="182"/>
      <c r="F114" s="182"/>
      <c r="G114" s="182"/>
      <c r="H114" s="18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>
      <c r="A115" s="1"/>
      <c r="B115" s="2"/>
      <c r="C115" s="6"/>
      <c r="D115" s="6"/>
      <c r="E115" s="5"/>
      <c r="F115" s="6"/>
      <c r="G115" s="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</sheetData>
  <sheetProtection/>
  <mergeCells count="27">
    <mergeCell ref="A113:H114"/>
    <mergeCell ref="A48:V48"/>
    <mergeCell ref="A63:V63"/>
    <mergeCell ref="A78:V78"/>
    <mergeCell ref="A93:V93"/>
    <mergeCell ref="A108:V108"/>
    <mergeCell ref="A110:J111"/>
    <mergeCell ref="H2:K2"/>
    <mergeCell ref="U6:V6"/>
    <mergeCell ref="A18:V18"/>
    <mergeCell ref="A9:V9"/>
    <mergeCell ref="A1:V1"/>
    <mergeCell ref="A3:V3"/>
    <mergeCell ref="A6:A7"/>
    <mergeCell ref="B6:B7"/>
    <mergeCell ref="C6:C7"/>
    <mergeCell ref="D6:D7"/>
    <mergeCell ref="A14:V14"/>
    <mergeCell ref="Q6:Q7"/>
    <mergeCell ref="R6:R7"/>
    <mergeCell ref="S6:S7"/>
    <mergeCell ref="T6:T7"/>
    <mergeCell ref="A33:V33"/>
    <mergeCell ref="E6:E7"/>
    <mergeCell ref="F6:G6"/>
    <mergeCell ref="H6:L6"/>
    <mergeCell ref="M6:P6"/>
  </mergeCells>
  <printOptions horizontalCentered="1" verticalCentered="1"/>
  <pageMargins left="0.4724409448818898" right="0.5511811023622047" top="0.1968503937007874" bottom="0.1968503937007874" header="0.1968503937007874" footer="0.1181102362204724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2020-01-24T13:14:27Z</cp:lastPrinted>
  <dcterms:created xsi:type="dcterms:W3CDTF">1996-10-08T23:32:33Z</dcterms:created>
  <dcterms:modified xsi:type="dcterms:W3CDTF">2021-03-02T15:17:40Z</dcterms:modified>
  <cp:category/>
  <cp:version/>
  <cp:contentType/>
  <cp:contentStatus/>
</cp:coreProperties>
</file>